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6"/>
  <workbookPr defaultThemeVersion="166925"/>
  <mc:AlternateContent xmlns:mc="http://schemas.openxmlformats.org/markup-compatibility/2006">
    <mc:Choice Requires="x15">
      <x15ac:absPath xmlns:x15ac="http://schemas.microsoft.com/office/spreadsheetml/2010/11/ac" url="C:\Users\Tomas\Downloads\"/>
    </mc:Choice>
  </mc:AlternateContent>
  <xr:revisionPtr revIDLastSave="17" documentId="8_{AFAA3A52-4DDF-4CB9-B595-0F7793E5E62F}" xr6:coauthVersionLast="47" xr6:coauthVersionMax="47" xr10:uidLastSave="{D88EF00B-7568-46F1-8CBF-65F98BD213B2}"/>
  <bookViews>
    <workbookView xWindow="-120" yWindow="-120" windowWidth="29040" windowHeight="15840" firstSheet="3" activeTab="3" xr2:uid="{00000000-000D-0000-FFFF-FFFF00000000}"/>
  </bookViews>
  <sheets>
    <sheet name="Instructions" sheetId="17" r:id="rId1"/>
    <sheet name="In-kind Calculator" sheetId="19" r:id="rId2"/>
    <sheet name="Finance" sheetId="12" r:id="rId3"/>
    <sheet name="Budget" sheetId="2" r:id="rId4"/>
    <sheet name="Conditional Data (Do not edit)" sheetId="1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2" l="1"/>
  <c r="F23" i="12"/>
  <c r="E61" i="2"/>
  <c r="C65" i="2"/>
  <c r="C69" i="2"/>
  <c r="G35" i="2"/>
  <c r="G34" i="2"/>
  <c r="G33" i="2"/>
  <c r="G32" i="2"/>
  <c r="G31" i="2"/>
  <c r="G30" i="2"/>
  <c r="G29" i="2"/>
  <c r="G28" i="2"/>
  <c r="G27" i="2"/>
  <c r="C67" i="2"/>
  <c r="F25" i="12" s="1"/>
  <c r="E4" i="2"/>
  <c r="H12" i="2"/>
  <c r="E5" i="2"/>
  <c r="E6" i="2" s="1"/>
  <c r="C63" i="2"/>
  <c r="C19" i="12"/>
  <c r="G26" i="2"/>
  <c r="E15" i="19"/>
  <c r="E16" i="19" s="1"/>
  <c r="E17" i="19" s="1"/>
  <c r="E14" i="19"/>
  <c r="E13" i="19"/>
  <c r="H20" i="2" l="1"/>
  <c r="H18" i="2"/>
  <c r="H16" i="2"/>
  <c r="H13" i="2"/>
  <c r="H21" i="2"/>
  <c r="H19" i="2"/>
  <c r="H17" i="2"/>
  <c r="H15" i="2"/>
  <c r="H14" i="2"/>
  <c r="I35" i="2"/>
  <c r="H35" i="2"/>
  <c r="I34" i="2"/>
  <c r="H34" i="2"/>
  <c r="I33" i="2"/>
  <c r="H33" i="2"/>
  <c r="I32" i="2"/>
  <c r="H32" i="2"/>
  <c r="I31" i="2"/>
  <c r="H31" i="2"/>
  <c r="I30" i="2"/>
  <c r="H30" i="2"/>
  <c r="I29" i="2"/>
  <c r="H29" i="2"/>
  <c r="I28" i="2"/>
  <c r="H28" i="2"/>
  <c r="I27" i="2"/>
  <c r="H27" i="2"/>
  <c r="J20" i="2"/>
  <c r="I20" i="2"/>
  <c r="J19" i="2"/>
  <c r="I19" i="2"/>
  <c r="J18" i="2"/>
  <c r="I18" i="2"/>
  <c r="J17" i="2"/>
  <c r="I17" i="2"/>
  <c r="J16" i="2"/>
  <c r="I16" i="2"/>
  <c r="J15" i="2"/>
  <c r="I15" i="2"/>
  <c r="J14" i="2"/>
  <c r="I14" i="2"/>
  <c r="J13" i="2"/>
  <c r="I13" i="2"/>
  <c r="I26" i="2"/>
  <c r="H26" i="2"/>
  <c r="J12" i="2"/>
  <c r="I12" i="2"/>
  <c r="J21" i="2" l="1"/>
  <c r="D61" i="2" s="1"/>
  <c r="D9" i="12" s="1"/>
  <c r="I21" i="2"/>
  <c r="C61" i="2" s="1"/>
  <c r="D19" i="12"/>
  <c r="C22" i="12" s="1"/>
  <c r="C20" i="12"/>
</calcChain>
</file>

<file path=xl/sharedStrings.xml><?xml version="1.0" encoding="utf-8"?>
<sst xmlns="http://schemas.openxmlformats.org/spreadsheetml/2006/main" count="437" uniqueCount="242">
  <si>
    <t xml:space="preserve">Screen Queensland Games Grant - Budget </t>
  </si>
  <si>
    <t>What is this document for?</t>
  </si>
  <si>
    <t>General</t>
  </si>
  <si>
    <t>This document is used to outline the expenditure and financing of your project for the Grant Period. When filling out this document the understanding is that this is to the best of your knowledge and we consider that not all circumstances can be precisely forecast.</t>
  </si>
  <si>
    <t>Tab Summary of Contents</t>
  </si>
  <si>
    <t>Instructions</t>
  </si>
  <si>
    <t>A detailed breakdown of what is in the document and how to fill it out.</t>
  </si>
  <si>
    <t>In-kind Calculator</t>
  </si>
  <si>
    <t>A tool used to determine and track In-kind value.</t>
  </si>
  <si>
    <t>Finance</t>
  </si>
  <si>
    <t>A tab to outline sources of finance for your project and their current status.</t>
  </si>
  <si>
    <t>Budget</t>
  </si>
  <si>
    <t>A tab to outline and breakdown all expenditure.</t>
  </si>
  <si>
    <t>Definitions</t>
  </si>
  <si>
    <t>QPE:</t>
  </si>
  <si>
    <t>Queensland Production Expenditure (QPE) refers to expenditure related to production of the project that is spent in Queensland. Some typical examples of QPE are:
-Staffing costs and other costs associated with the game's development and release performed within Queensland
-In-kind value generated by work towards the project performed within Queensland
-Spend with Queensland businesses associated with the game's development and release
A more detailed definition can be found on the Screen Queensland website</t>
  </si>
  <si>
    <t>In-kind:</t>
  </si>
  <si>
    <t>Contribution of a good or service other than money to the project (for example, labour voluntarily contributed to the project without an expectation of repayment) that is considered as monetary value added to the project.</t>
  </si>
  <si>
    <t>Grant Period:</t>
  </si>
  <si>
    <t>A period of time from this application's submission to the completion of the final milestone applied for.</t>
  </si>
  <si>
    <t>Grant:</t>
  </si>
  <si>
    <t xml:space="preserve">A sum of money contributed to your game with no obligation of repayment attached. </t>
  </si>
  <si>
    <t>Rebate:</t>
  </si>
  <si>
    <t xml:space="preserve">A sum of money contributed to your game which is a portion of an amount spent by you to make your game. In Australia, there are various other state and federal rebates available for game developers as financial incentives. Please search online for current information for rebates you may be eligible for. </t>
  </si>
  <si>
    <t>Investment:</t>
  </si>
  <si>
    <t>A sum of money contributed to your game with the expectation that the money will be recouped by the investor through exploitation (e.g monetisation) of the game, and the investor will share in any profits made.</t>
  </si>
  <si>
    <t>Loan:</t>
  </si>
  <si>
    <t xml:space="preserve">A sum of money borrowed by you from a lender to develop your game. A loan is considered a debt incurred by you and has an obligation of repayment attached. </t>
  </si>
  <si>
    <t>Advance:</t>
  </si>
  <si>
    <t xml:space="preserve">A sum of money advanced to you under a publishing/distribution agreement which will reduce the amount paid by the publisher/distributor upon delivery. </t>
  </si>
  <si>
    <t>Crowdfunding:</t>
  </si>
  <si>
    <t>Money generated from multiple people through running a campaign on websites such as Kickstarter, Fig, Indiegogo.</t>
  </si>
  <si>
    <t>Confirmed:</t>
  </si>
  <si>
    <t xml:space="preserve">Money that you are certain you will be receiving. </t>
  </si>
  <si>
    <t>Pending:</t>
  </si>
  <si>
    <t xml:space="preserve">Money that you have applied for and are awaiting an outcome. For a publisher or investor deal, we would expect discussions to have moved into the negotiation stage for money to be considered pending. </t>
  </si>
  <si>
    <t>How to list Finance</t>
  </si>
  <si>
    <t>Finance Tab</t>
  </si>
  <si>
    <t>Funding Source</t>
  </si>
  <si>
    <t>Where or who is the funding being provided by?</t>
  </si>
  <si>
    <t>Amount</t>
  </si>
  <si>
    <t>How much funding in AUD is being provided?</t>
  </si>
  <si>
    <t>Type</t>
  </si>
  <si>
    <t>A dropdown to list what kind of funding was provided.</t>
  </si>
  <si>
    <t>Confirmed/Pending</t>
  </si>
  <si>
    <t xml:space="preserve">Whether the funding amount has been contracted/approved or is awaiting finalisaton. Pending amounts should include any finance intended to be spent during the Grant Period and  </t>
  </si>
  <si>
    <t>ETA If Pending</t>
  </si>
  <si>
    <t>The expected date the finance is contracted/approved.</t>
  </si>
  <si>
    <t>Notes</t>
  </si>
  <si>
    <t>Relevant additional details to finance, like influential terms.</t>
  </si>
  <si>
    <t>Total Finance</t>
  </si>
  <si>
    <t>Total actual AUD spent on project</t>
  </si>
  <si>
    <t>Total Budgeted Costs</t>
  </si>
  <si>
    <t>Total actual AUD cost of project</t>
  </si>
  <si>
    <t>Total Monetary Value</t>
  </si>
  <si>
    <t>Total Monetary Value spent by project adding both Total Finance and Total in-kind</t>
  </si>
  <si>
    <t>Grant Ask</t>
  </si>
  <si>
    <t>Amount being requested by applicant from Screen Queensland</t>
  </si>
  <si>
    <t>Other Finance</t>
  </si>
  <si>
    <t>Amount spent by applicant that isn't from Grant, including finance and in-kind</t>
  </si>
  <si>
    <t>How to calculate In-kind</t>
  </si>
  <si>
    <t>In-kind represents the contribution of monetary value to the budget via a good or service; for Games Grants game development can be used as an eligible in-kind contribution. The amount of value generated by In-kind contributions can be calculated by determing an hourly rate for the work and the amount of hours that will be contributed over the course of the Grant period.
A straightforward way to track this is by defining a weekly number of hours game development will be performed and for how many weeks that will take place. These numbers can be put into the In-kind calculator in the next tab.</t>
  </si>
  <si>
    <t>What is a reasonable hourly rate?</t>
  </si>
  <si>
    <t xml:space="preserve">As detailed in the Screen Queensland's Terms of Trade, you must pay at least award minimum rates to contributors on the project. To understand more about what this means, please see Game Workers Australia’s overview of Game Developer Wages &amp; Conditions and the full Terms of Trade (both linked below). Ideally, you will pay people commesurate to their level of experience. </t>
  </si>
  <si>
    <t>Link to Screen Queensland Terms of Trade</t>
  </si>
  <si>
    <t>Link to Game Workers Australia's overview of Game Developer Wages &amp; Conditions</t>
  </si>
  <si>
    <t>How to list Budget</t>
  </si>
  <si>
    <t>Budget Tab</t>
  </si>
  <si>
    <t>The budget tab is broken into three tables, in the first two tables marked as "Wages" you will find:</t>
  </si>
  <si>
    <t>Team member full name</t>
  </si>
  <si>
    <t>The first and last name of the team member.</t>
  </si>
  <si>
    <t>Team member role</t>
  </si>
  <si>
    <t>The duties performed by the team member (if the team member is performing multiple roles then note this on the row(s) beneath with relevant time commitment).</t>
  </si>
  <si>
    <t>Percentage of In-kind work</t>
  </si>
  <si>
    <t>The percentage of work by the individual that is unpaid in order to generate In-kind monetary value.</t>
  </si>
  <si>
    <t>Total monetary value of work by worker for Grant Period</t>
  </si>
  <si>
    <t>Total monetary value of work performed by worker for the Grant Period including both paid wages and In-kind.</t>
  </si>
  <si>
    <t>Total wages to be paid to worker for Grant Period</t>
  </si>
  <si>
    <t>Total wages to be paid to worker for work conducted during Grant period. This is exclusively paid wages and does not include In-kind.</t>
  </si>
  <si>
    <t>Total In-kind generated by worker for Grant Period</t>
  </si>
  <si>
    <t>Total In-kind value generated by worker through worked hours without monetary compensation.</t>
  </si>
  <si>
    <t>Monetary value that qualifies as QPE (Queensland Expenditure)</t>
  </si>
  <si>
    <t>Monetary value that is spent or generated as in-kind that qualifies as QPE within the line item.</t>
  </si>
  <si>
    <t>If Grant spend, total amount used for cost</t>
  </si>
  <si>
    <t>If any of Screen Queensland's Grant is being used for this line item, how much is being used?</t>
  </si>
  <si>
    <t>Relevant additional details about line item.</t>
  </si>
  <si>
    <t>Wages - Salaried Workers</t>
  </si>
  <si>
    <t>This table is to track wages of employees that work on a Full or Part-time basis.</t>
  </si>
  <si>
    <t>Nature of Employment</t>
  </si>
  <si>
    <t>Whether the employment is full, or part-time.</t>
  </si>
  <si>
    <t>Annual salary, inclusive of superannuation</t>
  </si>
  <si>
    <t>What amount is the annual salary of the worker at the time of applcation including superannuation.</t>
  </si>
  <si>
    <t>Percentage of time this worker/role will spend on this project during the Grant Period</t>
  </si>
  <si>
    <t>In scenarios where the worker will be working on multiple projects or the worker is taking on multiple roles for a project what percentage of their time will be dedicated to the Grant project in that role.</t>
  </si>
  <si>
    <t>Wages - Contractual Workers</t>
  </si>
  <si>
    <t>This table is to track wages of employees that work under a short term contracting basis.</t>
  </si>
  <si>
    <t>Hourly Rate</t>
  </si>
  <si>
    <t>The amount per-hour paid to the employee.</t>
  </si>
  <si>
    <t>Estimated total hours to be worked on project during entire Grant period</t>
  </si>
  <si>
    <t>The total expected hours of work performed by the worker over the Grant Period.</t>
  </si>
  <si>
    <t>Expenses</t>
  </si>
  <si>
    <r>
      <rPr>
        <sz val="12"/>
        <color rgb="FF000000"/>
        <rFont val="Calibri"/>
        <scheme val="minor"/>
      </rPr>
      <t xml:space="preserve">including previously defined: </t>
    </r>
    <r>
      <rPr>
        <b/>
        <sz val="12"/>
        <color rgb="FF000000"/>
        <rFont val="Calibri"/>
        <scheme val="minor"/>
      </rPr>
      <t xml:space="preserve">Monetary expenditure that qualifies as QPE (Queensland Expenditure), Percentage if Grant spend </t>
    </r>
    <r>
      <rPr>
        <sz val="12"/>
        <color rgb="FF000000"/>
        <rFont val="Calibri"/>
        <scheme val="minor"/>
      </rPr>
      <t xml:space="preserve">and </t>
    </r>
    <r>
      <rPr>
        <b/>
        <sz val="12"/>
        <color rgb="FF000000"/>
        <rFont val="Calibri"/>
        <scheme val="minor"/>
      </rPr>
      <t>Notes</t>
    </r>
  </si>
  <si>
    <t>Item</t>
  </si>
  <si>
    <t>A suitably descriptive name defining the expense.</t>
  </si>
  <si>
    <t>Category</t>
  </si>
  <si>
    <t>A dropdown of categories to define the type of spend.</t>
  </si>
  <si>
    <t>Cost</t>
  </si>
  <si>
    <t>The cost of the expense over the course of the Grant Period.</t>
  </si>
  <si>
    <t>Screen Queensland In-Kind Calculator</t>
  </si>
  <si>
    <t>In-Kind funding is in reference to non-monetary funding in the form of goods and services. 
In the context of a Games Grants application, In-Kind funding refers to the monetary value of work being done on the game. This type of funding can be used to meet the matched funding requirement of the Games Grants.</t>
  </si>
  <si>
    <r>
      <rPr>
        <sz val="12"/>
        <color rgb="FF000000"/>
        <rFont val="Calibri"/>
        <scheme val="minor"/>
      </rPr>
      <t xml:space="preserve">We ask for In-kind to be provided as a percentage of the total wage in your budget. A portion or the entirety of someone's wage can be used as In-kind. </t>
    </r>
    <r>
      <rPr>
        <b/>
        <sz val="12"/>
        <color rgb="FF000000"/>
        <rFont val="Calibri"/>
        <scheme val="minor"/>
      </rPr>
      <t>Monetary funds allocated for wage</t>
    </r>
    <r>
      <rPr>
        <sz val="12"/>
        <color rgb="FF000000"/>
        <rFont val="Calibri"/>
        <scheme val="minor"/>
      </rPr>
      <t xml:space="preserve"> is in reference to how much the worker will be paid in AUD over the Grant Period out of the projects financing.  </t>
    </r>
  </si>
  <si>
    <t>In-Kind Calculator</t>
  </si>
  <si>
    <t>Fill in this section</t>
  </si>
  <si>
    <t>Hourly Rate:</t>
  </si>
  <si>
    <t>Weekly Hours Contributed:</t>
  </si>
  <si>
    <t>Weeks Working on Project:</t>
  </si>
  <si>
    <t>Monetary funds allocated for wage:</t>
  </si>
  <si>
    <t>This section autofills</t>
  </si>
  <si>
    <t>Weekly Rate:</t>
  </si>
  <si>
    <t>Monthly Rate:</t>
  </si>
  <si>
    <t>Total Monetary Value:</t>
  </si>
  <si>
    <t>Total In-kind:</t>
  </si>
  <si>
    <t>Percentage of Wage as In-Kind:</t>
  </si>
  <si>
    <t>Project Title:</t>
  </si>
  <si>
    <t>Studio Name:</t>
  </si>
  <si>
    <t>Submission Date:</t>
  </si>
  <si>
    <t>Final Milestone Date:</t>
  </si>
  <si>
    <t>Financing for Games Grant Project</t>
  </si>
  <si>
    <t>Funding source</t>
  </si>
  <si>
    <t>In-Kind</t>
  </si>
  <si>
    <t>Confirmed or pending?</t>
  </si>
  <si>
    <t>If pending, expected outcome date</t>
  </si>
  <si>
    <t>Applicant contribution</t>
  </si>
  <si>
    <t>Applicant</t>
  </si>
  <si>
    <t>Confirmed</t>
  </si>
  <si>
    <t>Screen Queensland</t>
  </si>
  <si>
    <t>Grant</t>
  </si>
  <si>
    <t>Pending</t>
  </si>
  <si>
    <t>8-10 Weeks after submission</t>
  </si>
  <si>
    <t>…add as required</t>
  </si>
  <si>
    <t>-</t>
  </si>
  <si>
    <t>Rebate</t>
  </si>
  <si>
    <t>Investment</t>
  </si>
  <si>
    <t>Advance</t>
  </si>
  <si>
    <t>Loan</t>
  </si>
  <si>
    <t>In-kind</t>
  </si>
  <si>
    <t>Crowdfunding</t>
  </si>
  <si>
    <t>Total finance</t>
  </si>
  <si>
    <t>Total in-kind</t>
  </si>
  <si>
    <t>Other</t>
  </si>
  <si>
    <t>total finance must match your total budgeted cost</t>
  </si>
  <si>
    <t xml:space="preserve">Screen Queensland Grant Ask must be at least matched by Other Finance </t>
  </si>
  <si>
    <t>Total Monetary value (Finance+in-kind)</t>
  </si>
  <si>
    <t>It is highly reccomended for a competitive application that QPE is at least double the Grant Ask</t>
  </si>
  <si>
    <t>Autofilled</t>
  </si>
  <si>
    <t>Total QPE (Queensland Expenditure)</t>
  </si>
  <si>
    <t>Budget - Screen Queensland - Games Grants</t>
  </si>
  <si>
    <t>Development Times</t>
  </si>
  <si>
    <t>Days:</t>
  </si>
  <si>
    <t>Weeks:</t>
  </si>
  <si>
    <t>Months:</t>
  </si>
  <si>
    <t> </t>
  </si>
  <si>
    <t xml:space="preserve"> Team member role </t>
  </si>
  <si>
    <t>Nature of employment</t>
  </si>
  <si>
    <t xml:space="preserve">Annual salary, inclusive of superannuation </t>
  </si>
  <si>
    <t>Percentage of worker's salaried time in this role</t>
  </si>
  <si>
    <t>(EXAMPLE) Cloe Shawl</t>
  </si>
  <si>
    <t xml:space="preserve"> Programmer </t>
  </si>
  <si>
    <t>Full-time</t>
  </si>
  <si>
    <t>Audio Designer</t>
  </si>
  <si>
    <t>(EXAMPLE) To be hired Artist</t>
  </si>
  <si>
    <t>2D Artist</t>
  </si>
  <si>
    <t>Part-time</t>
  </si>
  <si>
    <t xml:space="preserve">Wages - Contractual Workers </t>
  </si>
  <si>
    <t>Hourly rate</t>
  </si>
  <si>
    <t>Estimated total hours to be worked during Grant entire period</t>
  </si>
  <si>
    <t>(EXAMPLE) Travis Downton</t>
  </si>
  <si>
    <t>Producer</t>
  </si>
  <si>
    <t>(EXAMPLE) Gojuich Hopper</t>
  </si>
  <si>
    <t>Designer</t>
  </si>
  <si>
    <t>Monetary expenditure that qualifies as QPE (Queensland Expenditure)</t>
  </si>
  <si>
    <t>(EXAMPLE) Software license - Unity engine</t>
  </si>
  <si>
    <t>Game development</t>
  </si>
  <si>
    <t>(EXAMPLE) Accounting</t>
  </si>
  <si>
    <t xml:space="preserve">Operational </t>
  </si>
  <si>
    <t>(EXAMPLE) Office rent</t>
  </si>
  <si>
    <t>(EXAMPLE) Marketing Agency</t>
  </si>
  <si>
    <t xml:space="preserve">Marketing </t>
  </si>
  <si>
    <t>Paid Wages</t>
  </si>
  <si>
    <t>In-Kind Generated</t>
  </si>
  <si>
    <t>Wages Totals</t>
  </si>
  <si>
    <t>Expenses Total</t>
  </si>
  <si>
    <t>Total budgeted costs</t>
  </si>
  <si>
    <t>Total Grant Spend</t>
  </si>
  <si>
    <t>Salaried Worker - Nature of employment</t>
  </si>
  <si>
    <t>3D Artist</t>
  </si>
  <si>
    <t>Animator</t>
  </si>
  <si>
    <t>Art Director</t>
  </si>
  <si>
    <t>Contractual Worker - Nature of employment</t>
  </si>
  <si>
    <t>Contract</t>
  </si>
  <si>
    <t>Audio Engineer</t>
  </si>
  <si>
    <t>Business Development</t>
  </si>
  <si>
    <t>Expenses - Categories</t>
  </si>
  <si>
    <t>CEO/MD/Founder</t>
  </si>
  <si>
    <t>Character Artist</t>
  </si>
  <si>
    <t>Publishing</t>
  </si>
  <si>
    <t>Chief Operations Officer (COO)</t>
  </si>
  <si>
    <t>Community Manager</t>
  </si>
  <si>
    <t>Composer</t>
  </si>
  <si>
    <t>Concept Artist</t>
  </si>
  <si>
    <t>Consultant</t>
  </si>
  <si>
    <t>Screen Queensland Grant</t>
  </si>
  <si>
    <t>Creative Director</t>
  </si>
  <si>
    <t>SQ Grant/Other</t>
  </si>
  <si>
    <t>Developer</t>
  </si>
  <si>
    <t>Funding type</t>
  </si>
  <si>
    <t>Environment Artist</t>
  </si>
  <si>
    <t>Graphic Designer</t>
  </si>
  <si>
    <t>Lead Animator</t>
  </si>
  <si>
    <t>Lead Artist</t>
  </si>
  <si>
    <t>Lead Designer</t>
  </si>
  <si>
    <t>Lead Developer</t>
  </si>
  <si>
    <t>Lead Narrative</t>
  </si>
  <si>
    <t>Lead Producer</t>
  </si>
  <si>
    <t>Lead Programmer</t>
  </si>
  <si>
    <t>Lead Quality Assurance</t>
  </si>
  <si>
    <t>Funding status</t>
  </si>
  <si>
    <t>Level Designer</t>
  </si>
  <si>
    <t>Marketing Manager</t>
  </si>
  <si>
    <t>Narrative Designer</t>
  </si>
  <si>
    <t>Programmer</t>
  </si>
  <si>
    <t xml:space="preserve">Publicist </t>
  </si>
  <si>
    <t xml:space="preserve">Quality Assurance Tester </t>
  </si>
  <si>
    <t>Solo Developer</t>
  </si>
  <si>
    <t>Sound Designer</t>
  </si>
  <si>
    <t>Technical Artist</t>
  </si>
  <si>
    <t>Technical Director</t>
  </si>
  <si>
    <t>UI Artist</t>
  </si>
  <si>
    <t>UX Designer</t>
  </si>
  <si>
    <t>Voice Artist</t>
  </si>
  <si>
    <t>Voice Director</t>
  </si>
  <si>
    <t>Writer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</si>
</sst>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Red]\-&quot;$&quot;#,##0"/>
    <numFmt numFmtId="165" formatCode="&quot;$&quot;#,##0.00;[Red]\-&quot;$&quot;#,##0.00"/>
    <numFmt numFmtId="166" formatCode="&quot;$&quot;#,##0.00"/>
    <numFmt numFmtId="167" formatCode="0.0"/>
    <numFmt numFmtId="168" formatCode="&quot;$&quot;#,##0"/>
  </numFmts>
  <fonts count="65">
    <font>
      <sz val="12"/>
      <color theme="1"/>
      <name val="Calibri"/>
      <family val="2"/>
      <scheme val="minor"/>
    </font>
    <font>
      <sz val="12"/>
      <color theme="1"/>
      <name val="Calibri"/>
      <family val="2"/>
      <scheme val="minor"/>
    </font>
    <font>
      <b/>
      <sz val="10"/>
      <name val="Geneva"/>
      <family val="2"/>
    </font>
    <font>
      <sz val="12"/>
      <name val="Geneva"/>
      <family val="2"/>
    </font>
    <font>
      <sz val="14"/>
      <color theme="1"/>
      <name val="Calibri"/>
      <family val="2"/>
      <scheme val="minor"/>
    </font>
    <font>
      <b/>
      <sz val="16"/>
      <color theme="1"/>
      <name val="Calibri"/>
      <family val="2"/>
      <scheme val="minor"/>
    </font>
    <font>
      <i/>
      <sz val="12"/>
      <name val="Calibri"/>
      <family val="2"/>
      <scheme val="minor"/>
    </font>
    <font>
      <b/>
      <sz val="14"/>
      <color rgb="FFFF0000"/>
      <name val="Calibri"/>
      <family val="2"/>
      <scheme val="minor"/>
    </font>
    <font>
      <b/>
      <sz val="12"/>
      <name val="Calibri"/>
      <family val="2"/>
      <scheme val="minor"/>
    </font>
    <font>
      <b/>
      <sz val="14"/>
      <name val="Calibri"/>
      <family val="2"/>
      <scheme val="minor"/>
    </font>
    <font>
      <sz val="10"/>
      <name val="Arial Narrow"/>
      <family val="2"/>
    </font>
    <font>
      <sz val="10"/>
      <name val="Arial"/>
      <family val="2"/>
    </font>
    <font>
      <sz val="14"/>
      <name val="Calibri"/>
      <family val="2"/>
      <scheme val="minor"/>
    </font>
    <font>
      <sz val="12"/>
      <name val="Calibri"/>
      <family val="2"/>
      <scheme val="minor"/>
    </font>
    <font>
      <b/>
      <sz val="14"/>
      <color theme="1"/>
      <name val="Calibri"/>
      <family val="2"/>
      <scheme val="minor"/>
    </font>
    <font>
      <b/>
      <u/>
      <sz val="14"/>
      <color theme="1"/>
      <name val="Calibri"/>
      <family val="2"/>
      <scheme val="minor"/>
    </font>
    <font>
      <i/>
      <sz val="14"/>
      <name val="Calibri"/>
      <family val="2"/>
      <scheme val="minor"/>
    </font>
    <font>
      <b/>
      <sz val="12"/>
      <color theme="1"/>
      <name val="Calibri"/>
      <family val="2"/>
      <scheme val="minor"/>
    </font>
    <font>
      <b/>
      <sz val="26"/>
      <color theme="1"/>
      <name val="Calibri"/>
      <family val="2"/>
      <scheme val="minor"/>
    </font>
    <font>
      <b/>
      <sz val="26"/>
      <color theme="0"/>
      <name val="Calibri"/>
      <family val="2"/>
      <scheme val="minor"/>
    </font>
    <font>
      <u/>
      <sz val="12"/>
      <color theme="10"/>
      <name val="Calibri"/>
      <family val="2"/>
      <scheme val="minor"/>
    </font>
    <font>
      <sz val="12"/>
      <color rgb="FF000000"/>
      <name val="Calibri"/>
      <scheme val="minor"/>
    </font>
    <font>
      <b/>
      <sz val="12"/>
      <color rgb="FF000000"/>
      <name val="Calibri"/>
      <scheme val="minor"/>
    </font>
    <font>
      <b/>
      <sz val="16"/>
      <color rgb="FF000000"/>
      <name val="Calibri"/>
      <scheme val="minor"/>
    </font>
    <font>
      <sz val="11"/>
      <color theme="0"/>
      <name val="Calibri"/>
      <family val="2"/>
      <scheme val="minor"/>
    </font>
    <font>
      <b/>
      <sz val="14"/>
      <color theme="0"/>
      <name val="Calibri"/>
      <family val="2"/>
      <scheme val="minor"/>
    </font>
    <font>
      <sz val="12"/>
      <color theme="0"/>
      <name val="Calibri"/>
      <family val="2"/>
      <scheme val="minor"/>
    </font>
    <font>
      <b/>
      <sz val="12"/>
      <color theme="0"/>
      <name val="Calibri"/>
      <family val="2"/>
      <scheme val="minor"/>
    </font>
    <font>
      <b/>
      <sz val="13.5"/>
      <color rgb="FFFFFFFF"/>
      <name val="Calibri"/>
      <scheme val="minor"/>
    </font>
    <font>
      <b/>
      <sz val="20"/>
      <color theme="0"/>
      <name val="Calibri"/>
      <family val="2"/>
      <scheme val="minor"/>
    </font>
    <font>
      <b/>
      <sz val="26"/>
      <color rgb="FFFFFFFF"/>
      <name val="Calibri"/>
      <family val="2"/>
    </font>
    <font>
      <sz val="11"/>
      <color rgb="FF000000"/>
      <name val="Calibri"/>
      <family val="2"/>
    </font>
    <font>
      <sz val="11"/>
      <color rgb="FFFF0000"/>
      <name val="Calibri"/>
      <family val="2"/>
    </font>
    <font>
      <b/>
      <sz val="11"/>
      <color rgb="FF000000"/>
      <name val="Calibri"/>
      <family val="2"/>
    </font>
    <font>
      <sz val="11"/>
      <color rgb="FF757171"/>
      <name val="Calibri"/>
      <family val="2"/>
    </font>
    <font>
      <sz val="11"/>
      <color theme="0"/>
      <name val="Calibri"/>
      <family val="2"/>
    </font>
    <font>
      <b/>
      <sz val="11"/>
      <color theme="0"/>
      <name val="Calibri"/>
      <family val="2"/>
    </font>
    <font>
      <b/>
      <sz val="13"/>
      <color theme="1"/>
      <name val="Calibri"/>
      <family val="2"/>
      <scheme val="minor"/>
    </font>
    <font>
      <b/>
      <sz val="16"/>
      <color theme="0"/>
      <name val="Calibri"/>
      <family val="2"/>
      <scheme val="minor"/>
    </font>
    <font>
      <sz val="16"/>
      <color theme="0"/>
      <name val="Calibri"/>
      <family val="2"/>
      <scheme val="minor"/>
    </font>
    <font>
      <sz val="14"/>
      <color theme="0"/>
      <name val="Calibri"/>
      <family val="2"/>
      <scheme val="minor"/>
    </font>
    <font>
      <sz val="10"/>
      <color theme="0"/>
      <name val="Arial"/>
      <family val="2"/>
    </font>
    <font>
      <sz val="12"/>
      <color rgb="FF000000"/>
      <name val="Calibri"/>
      <family val="2"/>
      <scheme val="minor"/>
    </font>
    <font>
      <sz val="11"/>
      <color theme="0"/>
      <name val="Calibri"/>
      <scheme val="minor"/>
    </font>
    <font>
      <sz val="10"/>
      <color theme="0"/>
      <name val="Calibri"/>
      <family val="2"/>
    </font>
    <font>
      <sz val="11"/>
      <color theme="0" tint="-0.34998626667073579"/>
      <name val="Calibri"/>
      <family val="2"/>
    </font>
    <font>
      <sz val="12"/>
      <color theme="1" tint="0.499984740745262"/>
      <name val="Calibri"/>
      <family val="2"/>
      <scheme val="minor"/>
    </font>
    <font>
      <b/>
      <sz val="11"/>
      <color theme="1"/>
      <name val="Calibri"/>
      <family val="2"/>
      <scheme val="minor"/>
    </font>
    <font>
      <sz val="11"/>
      <name val="Calibri"/>
      <scheme val="minor"/>
    </font>
    <font>
      <sz val="11"/>
      <color theme="1" tint="0.499984740745262"/>
      <name val="Calibri"/>
      <scheme val="minor"/>
    </font>
    <font>
      <sz val="11"/>
      <color theme="1" tint="0.499984740745262"/>
      <name val="Calibri"/>
      <family val="2"/>
      <scheme val="minor"/>
    </font>
    <font>
      <b/>
      <sz val="14"/>
      <name val="Calibri"/>
      <scheme val="minor"/>
    </font>
    <font>
      <b/>
      <sz val="13"/>
      <name val="Calibri"/>
      <family val="2"/>
      <scheme val="minor"/>
    </font>
    <font>
      <sz val="11"/>
      <color theme="2" tint="-0.499984740745262"/>
      <name val="Calibri"/>
      <family val="2"/>
    </font>
    <font>
      <sz val="11"/>
      <color theme="2" tint="-0.499984740745262"/>
      <name val="Calibri"/>
      <scheme val="minor"/>
    </font>
    <font>
      <sz val="11"/>
      <color theme="1" tint="0.499984740745262"/>
      <name val="Calibri"/>
      <family val="2"/>
    </font>
    <font>
      <sz val="13"/>
      <color theme="0"/>
      <name val="Calibri"/>
      <family val="2"/>
      <scheme val="minor"/>
    </font>
    <font>
      <sz val="13"/>
      <color theme="0"/>
      <name val="Calibri"/>
      <scheme val="minor"/>
    </font>
    <font>
      <sz val="11"/>
      <color theme="1"/>
      <name val="Calibri"/>
      <family val="2"/>
      <scheme val="minor"/>
    </font>
    <font>
      <sz val="12"/>
      <name val="Geneva"/>
    </font>
    <font>
      <sz val="14"/>
      <color theme="0"/>
      <name val="Calibri"/>
      <family val="2"/>
    </font>
    <font>
      <b/>
      <sz val="14"/>
      <color theme="0"/>
      <name val="Calibri"/>
      <family val="2"/>
    </font>
    <font>
      <sz val="11"/>
      <color theme="6" tint="-0.249977111117893"/>
      <name val="Calibri"/>
      <family val="2"/>
    </font>
    <font>
      <sz val="12"/>
      <color theme="6" tint="-0.249977111117893"/>
      <name val="Calibri"/>
      <family val="2"/>
      <scheme val="minor"/>
    </font>
    <font>
      <sz val="11"/>
      <color theme="6" tint="-0.249977111117893"/>
      <name val="Calibri"/>
      <scheme val="minor"/>
    </font>
  </fonts>
  <fills count="16">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0"/>
        <bgColor indexed="64"/>
      </patternFill>
    </fill>
    <fill>
      <patternFill patternType="solid">
        <fgColor rgb="FFE7E6E6"/>
        <bgColor rgb="FF000000"/>
      </patternFill>
    </fill>
    <fill>
      <patternFill patternType="solid">
        <fgColor rgb="FFDDEBF7"/>
        <bgColor rgb="FF000000"/>
      </patternFill>
    </fill>
    <fill>
      <patternFill patternType="solid">
        <fgColor theme="3" tint="-0.249977111117893"/>
        <bgColor indexed="64"/>
      </patternFill>
    </fill>
    <fill>
      <patternFill patternType="solid">
        <fgColor theme="1"/>
        <bgColor indexed="64"/>
      </patternFill>
    </fill>
    <fill>
      <patternFill patternType="solid">
        <fgColor theme="2"/>
        <bgColor indexed="64"/>
      </patternFill>
    </fill>
  </fills>
  <borders count="68">
    <border>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top style="thin">
        <color theme="1"/>
      </top>
      <bottom/>
      <diagonal/>
    </border>
    <border>
      <left/>
      <right/>
      <top/>
      <bottom style="thin">
        <color theme="1"/>
      </bottom>
      <diagonal/>
    </border>
    <border>
      <left style="thin">
        <color theme="1"/>
      </left>
      <right/>
      <top/>
      <bottom/>
      <diagonal/>
    </border>
    <border>
      <left style="thin">
        <color theme="1"/>
      </left>
      <right style="thin">
        <color indexed="64"/>
      </right>
      <top/>
      <bottom style="thin">
        <color indexed="64"/>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style="thin">
        <color theme="1"/>
      </right>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bottom style="thin">
        <color theme="1"/>
      </bottom>
      <diagonal/>
    </border>
    <border>
      <left style="thin">
        <color theme="1"/>
      </left>
      <right/>
      <top/>
      <bottom style="double">
        <color theme="1"/>
      </bottom>
      <diagonal/>
    </border>
    <border>
      <left/>
      <right/>
      <top/>
      <bottom style="double">
        <color theme="1"/>
      </bottom>
      <diagonal/>
    </border>
    <border>
      <left/>
      <right style="thin">
        <color theme="1"/>
      </right>
      <top/>
      <bottom style="double">
        <color theme="1"/>
      </bottom>
      <diagonal/>
    </border>
    <border>
      <left/>
      <right style="double">
        <color theme="1"/>
      </right>
      <top style="thin">
        <color theme="1"/>
      </top>
      <bottom/>
      <diagonal/>
    </border>
    <border>
      <left/>
      <right style="double">
        <color theme="1"/>
      </right>
      <top/>
      <bottom/>
      <diagonal/>
    </border>
    <border>
      <left/>
      <right style="double">
        <color theme="1"/>
      </right>
      <top/>
      <bottom style="double">
        <color theme="1"/>
      </bottom>
      <diagonal/>
    </border>
    <border>
      <left/>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theme="0"/>
      </top>
      <bottom/>
      <diagonal/>
    </border>
    <border>
      <left/>
      <right/>
      <top style="thin">
        <color theme="0"/>
      </top>
      <bottom style="thin">
        <color theme="0"/>
      </bottom>
      <diagonal/>
    </border>
    <border>
      <left/>
      <right/>
      <top/>
      <bottom style="thin">
        <color theme="0"/>
      </bottom>
      <diagonal/>
    </border>
    <border>
      <left style="thin">
        <color rgb="FF000000"/>
      </left>
      <right/>
      <top style="thin">
        <color rgb="FF000000"/>
      </top>
      <bottom style="thin">
        <color rgb="FF000000"/>
      </bottom>
      <diagonal/>
    </border>
    <border>
      <left style="thin">
        <color theme="1"/>
      </left>
      <right style="thin">
        <color theme="1"/>
      </right>
      <top style="thin">
        <color theme="0"/>
      </top>
      <bottom/>
      <diagonal/>
    </border>
    <border>
      <left/>
      <right style="thin">
        <color theme="1"/>
      </right>
      <top style="thin">
        <color theme="0"/>
      </top>
      <bottom/>
      <diagonal/>
    </border>
  </borders>
  <cellStyleXfs count="5">
    <xf numFmtId="0" fontId="0" fillId="0" borderId="0"/>
    <xf numFmtId="43" fontId="1" fillId="0" borderId="0" applyFont="0" applyFill="0" applyBorder="0" applyAlignment="0" applyProtection="0"/>
    <xf numFmtId="0" fontId="10" fillId="0" borderId="0"/>
    <xf numFmtId="0" fontId="1" fillId="0" borderId="0"/>
    <xf numFmtId="0" fontId="20" fillId="0" borderId="0" applyNumberFormat="0" applyFill="0" applyBorder="0" applyAlignment="0" applyProtection="0"/>
  </cellStyleXfs>
  <cellXfs count="306">
    <xf numFmtId="0" fontId="0" fillId="0" borderId="0" xfId="0"/>
    <xf numFmtId="0" fontId="4" fillId="0" borderId="0" xfId="0" applyFont="1"/>
    <xf numFmtId="0" fontId="11" fillId="0" borderId="0" xfId="2" applyFont="1"/>
    <xf numFmtId="0" fontId="0" fillId="0" borderId="0" xfId="0" applyAlignment="1">
      <alignment vertical="center"/>
    </xf>
    <xf numFmtId="0" fontId="3" fillId="0" borderId="0" xfId="0" applyFont="1" applyAlignment="1">
      <alignment vertical="center"/>
    </xf>
    <xf numFmtId="3" fontId="8" fillId="0" borderId="0" xfId="1" applyNumberFormat="1" applyFont="1" applyFill="1" applyBorder="1" applyAlignment="1">
      <alignment vertical="center"/>
    </xf>
    <xf numFmtId="0" fontId="4" fillId="0" borderId="0" xfId="0" applyFont="1" applyAlignment="1">
      <alignment horizontal="center" vertical="top" wrapText="1"/>
    </xf>
    <xf numFmtId="0" fontId="5" fillId="0" borderId="0" xfId="0" applyFont="1"/>
    <xf numFmtId="0" fontId="17" fillId="0" borderId="0" xfId="0" applyFont="1" applyAlignment="1">
      <alignment vertical="center"/>
    </xf>
    <xf numFmtId="0" fontId="17" fillId="0" borderId="0" xfId="0" applyFont="1"/>
    <xf numFmtId="0" fontId="18" fillId="0" borderId="0" xfId="0" applyFont="1"/>
    <xf numFmtId="0" fontId="0" fillId="0" borderId="1" xfId="0" applyBorder="1"/>
    <xf numFmtId="0" fontId="0" fillId="0" borderId="0" xfId="0" applyAlignment="1">
      <alignment horizontal="left"/>
    </xf>
    <xf numFmtId="0" fontId="0" fillId="0" borderId="1" xfId="0" applyBorder="1" applyAlignment="1">
      <alignment horizontal="left"/>
    </xf>
    <xf numFmtId="0" fontId="0" fillId="3" borderId="2" xfId="0" applyFill="1" applyBorder="1"/>
    <xf numFmtId="0" fontId="0" fillId="5" borderId="2" xfId="0" applyFill="1" applyBorder="1"/>
    <xf numFmtId="0" fontId="20" fillId="0" borderId="0" xfId="4" applyBorder="1"/>
    <xf numFmtId="0" fontId="0" fillId="3" borderId="0" xfId="0" applyFill="1"/>
    <xf numFmtId="0" fontId="0" fillId="3" borderId="1" xfId="0" applyFill="1" applyBorder="1"/>
    <xf numFmtId="0" fontId="0" fillId="3" borderId="0" xfId="0" applyFill="1" applyAlignment="1">
      <alignment horizontal="left"/>
    </xf>
    <xf numFmtId="0" fontId="0" fillId="3" borderId="1" xfId="0" applyFill="1" applyBorder="1" applyAlignment="1">
      <alignment horizontal="left"/>
    </xf>
    <xf numFmtId="0" fontId="17" fillId="0" borderId="0" xfId="0" applyFont="1" applyAlignment="1">
      <alignment horizontal="left" vertical="top"/>
    </xf>
    <xf numFmtId="0" fontId="0" fillId="6" borderId="2" xfId="0" applyFill="1" applyBorder="1"/>
    <xf numFmtId="0" fontId="0" fillId="4" borderId="4" xfId="0" applyFill="1" applyBorder="1"/>
    <xf numFmtId="0" fontId="0" fillId="4" borderId="5" xfId="0" applyFill="1" applyBorder="1"/>
    <xf numFmtId="0" fontId="5" fillId="4" borderId="3" xfId="0" applyFont="1" applyFill="1" applyBorder="1"/>
    <xf numFmtId="0" fontId="0" fillId="0" borderId="0" xfId="0" applyAlignment="1">
      <alignment vertical="top"/>
    </xf>
    <xf numFmtId="0" fontId="0" fillId="0" borderId="0" xfId="0" applyAlignment="1">
      <alignment horizontal="left" vertical="top"/>
    </xf>
    <xf numFmtId="0" fontId="0" fillId="6" borderId="6" xfId="0" applyFill="1" applyBorder="1"/>
    <xf numFmtId="0" fontId="0" fillId="0" borderId="7" xfId="0" applyBorder="1"/>
    <xf numFmtId="0" fontId="0" fillId="0" borderId="7" xfId="0" applyBorder="1" applyAlignment="1">
      <alignment horizontal="left"/>
    </xf>
    <xf numFmtId="0" fontId="21" fillId="0" borderId="0" xfId="0" applyFont="1"/>
    <xf numFmtId="0" fontId="17" fillId="0" borderId="0" xfId="0" applyFont="1" applyAlignment="1">
      <alignment vertical="top"/>
    </xf>
    <xf numFmtId="0" fontId="0" fillId="6" borderId="8" xfId="0" applyFill="1" applyBorder="1"/>
    <xf numFmtId="0" fontId="0" fillId="0" borderId="9" xfId="0" applyBorder="1"/>
    <xf numFmtId="0" fontId="0" fillId="0" borderId="10" xfId="0" applyBorder="1"/>
    <xf numFmtId="0" fontId="0" fillId="6" borderId="11" xfId="0" applyFill="1" applyBorder="1"/>
    <xf numFmtId="0" fontId="14" fillId="0" borderId="12" xfId="0" applyFont="1" applyBorder="1"/>
    <xf numFmtId="0" fontId="0" fillId="0" borderId="12" xfId="0" applyBorder="1"/>
    <xf numFmtId="0" fontId="0" fillId="0" borderId="13" xfId="0" applyBorder="1"/>
    <xf numFmtId="164" fontId="0" fillId="9" borderId="16" xfId="0" applyNumberFormat="1" applyFill="1" applyBorder="1" applyAlignment="1">
      <alignment horizontal="left"/>
    </xf>
    <xf numFmtId="164" fontId="0" fillId="9" borderId="19" xfId="0" applyNumberFormat="1" applyFill="1" applyBorder="1" applyAlignment="1">
      <alignment horizontal="left"/>
    </xf>
    <xf numFmtId="164" fontId="0" fillId="9" borderId="20" xfId="0" applyNumberFormat="1" applyFill="1" applyBorder="1" applyAlignment="1">
      <alignment horizontal="left"/>
    </xf>
    <xf numFmtId="10" fontId="0" fillId="9" borderId="17" xfId="0" applyNumberFormat="1" applyFill="1" applyBorder="1" applyAlignment="1">
      <alignment horizontal="left"/>
    </xf>
    <xf numFmtId="164" fontId="0" fillId="9" borderId="21" xfId="0" applyNumberFormat="1" applyFill="1" applyBorder="1" applyAlignment="1">
      <alignment horizontal="left"/>
    </xf>
    <xf numFmtId="0" fontId="29" fillId="8" borderId="22" xfId="0" applyFont="1" applyFill="1" applyBorder="1"/>
    <xf numFmtId="0" fontId="0" fillId="8" borderId="23" xfId="0" applyFill="1" applyBorder="1"/>
    <xf numFmtId="0" fontId="0" fillId="0" borderId="25" xfId="0" applyBorder="1"/>
    <xf numFmtId="0" fontId="0" fillId="0" borderId="26" xfId="0" applyBorder="1"/>
    <xf numFmtId="0" fontId="0" fillId="7" borderId="25" xfId="0" applyFill="1" applyBorder="1"/>
    <xf numFmtId="0" fontId="0" fillId="7" borderId="0" xfId="0" applyFill="1"/>
    <xf numFmtId="0" fontId="0" fillId="7" borderId="26" xfId="0" applyFill="1" applyBorder="1"/>
    <xf numFmtId="0" fontId="14" fillId="7" borderId="0" xfId="0" applyFont="1" applyFill="1" applyAlignment="1">
      <alignment horizontal="right"/>
    </xf>
    <xf numFmtId="0" fontId="14" fillId="7" borderId="25" xfId="0" applyFont="1" applyFill="1" applyBorder="1"/>
    <xf numFmtId="0" fontId="26" fillId="8" borderId="25" xfId="0" applyFont="1" applyFill="1" applyBorder="1"/>
    <xf numFmtId="0" fontId="0" fillId="8" borderId="0" xfId="0" applyFill="1"/>
    <xf numFmtId="0" fontId="0" fillId="8" borderId="26" xfId="0" applyFill="1" applyBorder="1"/>
    <xf numFmtId="0" fontId="0" fillId="8" borderId="25" xfId="0" applyFill="1" applyBorder="1"/>
    <xf numFmtId="0" fontId="24" fillId="8" borderId="0" xfId="0" applyFont="1" applyFill="1"/>
    <xf numFmtId="0" fontId="25" fillId="8" borderId="0" xfId="0" applyFont="1" applyFill="1" applyAlignment="1">
      <alignment horizontal="right"/>
    </xf>
    <xf numFmtId="0" fontId="28" fillId="8" borderId="0" xfId="0" applyFont="1" applyFill="1" applyAlignment="1">
      <alignment horizontal="right"/>
    </xf>
    <xf numFmtId="0" fontId="0" fillId="8" borderId="27" xfId="0" applyFill="1" applyBorder="1"/>
    <xf numFmtId="0" fontId="0" fillId="8" borderId="28" xfId="0" applyFill="1" applyBorder="1"/>
    <xf numFmtId="0" fontId="0" fillId="8" borderId="29" xfId="0" applyFill="1" applyBorder="1"/>
    <xf numFmtId="0" fontId="0" fillId="8" borderId="24" xfId="0" applyFill="1" applyBorder="1"/>
    <xf numFmtId="0" fontId="7" fillId="0" borderId="0" xfId="0" applyFont="1"/>
    <xf numFmtId="0" fontId="14" fillId="0" borderId="0" xfId="0" applyFont="1" applyAlignment="1">
      <alignment vertical="center"/>
    </xf>
    <xf numFmtId="0" fontId="8" fillId="0" borderId="0" xfId="0" applyFont="1" applyAlignment="1">
      <alignment vertical="center"/>
    </xf>
    <xf numFmtId="0" fontId="0" fillId="0" borderId="0" xfId="0" applyAlignment="1" applyProtection="1">
      <alignment vertical="center"/>
      <protection locked="0"/>
    </xf>
    <xf numFmtId="0" fontId="13" fillId="0" borderId="0" xfId="0" applyFont="1" applyAlignment="1" applyProtection="1">
      <alignment vertical="center"/>
      <protection locked="0"/>
    </xf>
    <xf numFmtId="0" fontId="6" fillId="0" borderId="0" xfId="0" applyFont="1" applyAlignment="1" applyProtection="1">
      <alignment vertical="center"/>
      <protection locked="0"/>
    </xf>
    <xf numFmtId="0" fontId="2" fillId="0" borderId="0" xfId="0" applyFont="1" applyAlignment="1">
      <alignment horizontal="right" vertical="center"/>
    </xf>
    <xf numFmtId="0" fontId="2" fillId="0" borderId="0" xfId="0" applyFont="1" applyAlignment="1">
      <alignment vertical="center"/>
    </xf>
    <xf numFmtId="3" fontId="0" fillId="0" borderId="0" xfId="0" applyNumberFormat="1" applyAlignment="1">
      <alignment vertical="center"/>
    </xf>
    <xf numFmtId="0" fontId="17" fillId="0" borderId="0" xfId="0" applyFont="1" applyAlignment="1">
      <alignment horizontal="center" vertical="center"/>
    </xf>
    <xf numFmtId="37" fontId="14" fillId="0" borderId="0" xfId="0" applyNumberFormat="1" applyFont="1" applyAlignment="1">
      <alignment vertical="center"/>
    </xf>
    <xf numFmtId="37" fontId="17" fillId="0" borderId="0" xfId="0" applyNumberFormat="1" applyFont="1" applyAlignment="1">
      <alignment vertical="center"/>
    </xf>
    <xf numFmtId="0" fontId="15" fillId="0" borderId="0" xfId="0" applyFont="1" applyAlignment="1">
      <alignment vertical="center"/>
    </xf>
    <xf numFmtId="0" fontId="31" fillId="0" borderId="0" xfId="0" applyFont="1"/>
    <xf numFmtId="0" fontId="32" fillId="0" borderId="0" xfId="0" applyFont="1"/>
    <xf numFmtId="0" fontId="31" fillId="11" borderId="31" xfId="0" applyFont="1" applyFill="1" applyBorder="1"/>
    <xf numFmtId="0" fontId="31" fillId="11" borderId="32" xfId="0" applyFont="1" applyFill="1" applyBorder="1"/>
    <xf numFmtId="0" fontId="31" fillId="0" borderId="33" xfId="0" applyFont="1" applyBorder="1"/>
    <xf numFmtId="0" fontId="31" fillId="0" borderId="34" xfId="0" applyFont="1" applyBorder="1"/>
    <xf numFmtId="0" fontId="33" fillId="0" borderId="33" xfId="0" applyFont="1" applyBorder="1" applyAlignment="1">
      <alignment wrapText="1"/>
    </xf>
    <xf numFmtId="0" fontId="33" fillId="0" borderId="0" xfId="0" applyFont="1" applyAlignment="1">
      <alignment wrapText="1"/>
    </xf>
    <xf numFmtId="0" fontId="33" fillId="0" borderId="34" xfId="0" applyFont="1" applyBorder="1" applyAlignment="1">
      <alignment wrapText="1"/>
    </xf>
    <xf numFmtId="0" fontId="34" fillId="0" borderId="33" xfId="0" applyFont="1" applyBorder="1" applyAlignment="1">
      <alignment wrapText="1"/>
    </xf>
    <xf numFmtId="0" fontId="34" fillId="0" borderId="0" xfId="0" applyFont="1" applyAlignment="1">
      <alignment wrapText="1"/>
    </xf>
    <xf numFmtId="165" fontId="34" fillId="0" borderId="0" xfId="0" applyNumberFormat="1" applyFont="1" applyAlignment="1">
      <alignment wrapText="1"/>
    </xf>
    <xf numFmtId="9" fontId="34" fillId="0" borderId="0" xfId="0" applyNumberFormat="1" applyFont="1" applyAlignment="1">
      <alignment wrapText="1"/>
    </xf>
    <xf numFmtId="0" fontId="31" fillId="0" borderId="34" xfId="0" applyFont="1" applyBorder="1" applyAlignment="1">
      <alignment wrapText="1"/>
    </xf>
    <xf numFmtId="0" fontId="31" fillId="0" borderId="35" xfId="0" applyFont="1" applyBorder="1"/>
    <xf numFmtId="0" fontId="31" fillId="0" borderId="36" xfId="0" applyFont="1" applyBorder="1"/>
    <xf numFmtId="0" fontId="31" fillId="0" borderId="37" xfId="0" applyFont="1" applyBorder="1"/>
    <xf numFmtId="0" fontId="33" fillId="0" borderId="0" xfId="0" applyFont="1"/>
    <xf numFmtId="0" fontId="33" fillId="12" borderId="30" xfId="0" applyFont="1" applyFill="1" applyBorder="1"/>
    <xf numFmtId="0" fontId="33" fillId="12" borderId="31" xfId="0" applyFont="1" applyFill="1" applyBorder="1"/>
    <xf numFmtId="0" fontId="31" fillId="12" borderId="31" xfId="0" applyFont="1" applyFill="1" applyBorder="1"/>
    <xf numFmtId="0" fontId="31" fillId="12" borderId="32" xfId="0" applyFont="1" applyFill="1" applyBorder="1"/>
    <xf numFmtId="0" fontId="33" fillId="0" borderId="33" xfId="0" applyFont="1" applyBorder="1"/>
    <xf numFmtId="0" fontId="34" fillId="0" borderId="33" xfId="0" applyFont="1" applyBorder="1"/>
    <xf numFmtId="0" fontId="34" fillId="0" borderId="0" xfId="0" applyFont="1"/>
    <xf numFmtId="165" fontId="34" fillId="0" borderId="0" xfId="0" applyNumberFormat="1" applyFont="1"/>
    <xf numFmtId="0" fontId="33" fillId="11" borderId="38" xfId="0" applyFont="1" applyFill="1" applyBorder="1"/>
    <xf numFmtId="0" fontId="33" fillId="12" borderId="38" xfId="0" applyFont="1" applyFill="1" applyBorder="1"/>
    <xf numFmtId="0" fontId="31" fillId="8" borderId="0" xfId="0" applyFont="1" applyFill="1"/>
    <xf numFmtId="0" fontId="31" fillId="0" borderId="40" xfId="0" applyFont="1" applyBorder="1" applyAlignment="1">
      <alignment horizontal="right"/>
    </xf>
    <xf numFmtId="165" fontId="35" fillId="8" borderId="0" xfId="0" applyNumberFormat="1" applyFont="1" applyFill="1" applyAlignment="1">
      <alignment wrapText="1"/>
    </xf>
    <xf numFmtId="0" fontId="35" fillId="8" borderId="0" xfId="0" applyFont="1" applyFill="1"/>
    <xf numFmtId="0" fontId="0" fillId="2" borderId="41" xfId="0" applyFill="1" applyBorder="1" applyAlignment="1">
      <alignment vertical="center"/>
    </xf>
    <xf numFmtId="0" fontId="37" fillId="7" borderId="0" xfId="0" applyFont="1" applyFill="1" applyAlignment="1">
      <alignment horizontal="right"/>
    </xf>
    <xf numFmtId="0" fontId="38" fillId="8" borderId="0" xfId="0" applyFont="1" applyFill="1"/>
    <xf numFmtId="0" fontId="39" fillId="8" borderId="0" xfId="0" applyFont="1" applyFill="1"/>
    <xf numFmtId="0" fontId="9" fillId="0" borderId="0" xfId="0" applyFont="1"/>
    <xf numFmtId="0" fontId="12" fillId="0" borderId="43" xfId="0" applyFont="1" applyBorder="1"/>
    <xf numFmtId="0" fontId="12" fillId="0" borderId="43" xfId="0" applyFont="1" applyBorder="1" applyProtection="1">
      <protection locked="0"/>
    </xf>
    <xf numFmtId="0" fontId="16" fillId="0" borderId="43" xfId="0" applyFont="1" applyBorder="1" applyProtection="1">
      <protection locked="0"/>
    </xf>
    <xf numFmtId="0" fontId="25" fillId="8" borderId="45" xfId="0" applyFont="1" applyFill="1" applyBorder="1" applyAlignment="1">
      <alignment horizontal="center" vertical="top" wrapText="1"/>
    </xf>
    <xf numFmtId="0" fontId="25" fillId="8" borderId="41" xfId="0" applyFont="1" applyFill="1" applyBorder="1" applyAlignment="1">
      <alignment horizontal="center" vertical="top" wrapText="1"/>
    </xf>
    <xf numFmtId="14" fontId="12" fillId="0" borderId="0" xfId="0" applyNumberFormat="1" applyFont="1" applyProtection="1">
      <protection locked="0"/>
    </xf>
    <xf numFmtId="14" fontId="12" fillId="0" borderId="0" xfId="0" applyNumberFormat="1" applyFont="1"/>
    <xf numFmtId="0" fontId="25" fillId="8" borderId="46" xfId="0" applyFont="1" applyFill="1" applyBorder="1" applyAlignment="1">
      <alignment horizontal="center" vertical="top" wrapText="1"/>
    </xf>
    <xf numFmtId="0" fontId="25" fillId="8" borderId="48" xfId="0" applyFont="1" applyFill="1" applyBorder="1" applyAlignment="1">
      <alignment horizontal="center" vertical="center" wrapText="1"/>
    </xf>
    <xf numFmtId="0" fontId="0" fillId="0" borderId="48" xfId="0" applyBorder="1"/>
    <xf numFmtId="0" fontId="0" fillId="0" borderId="49" xfId="0" applyBorder="1"/>
    <xf numFmtId="0" fontId="0" fillId="0" borderId="50" xfId="0" applyBorder="1"/>
    <xf numFmtId="0" fontId="25" fillId="8" borderId="41" xfId="0" applyFont="1" applyFill="1" applyBorder="1" applyAlignment="1">
      <alignment horizontal="center" vertical="top"/>
    </xf>
    <xf numFmtId="0" fontId="12" fillId="0" borderId="52" xfId="0" applyFont="1" applyBorder="1" applyProtection="1">
      <protection locked="0"/>
    </xf>
    <xf numFmtId="14" fontId="12" fillId="0" borderId="53" xfId="0" applyNumberFormat="1" applyFont="1" applyBorder="1" applyProtection="1">
      <protection locked="0"/>
    </xf>
    <xf numFmtId="0" fontId="25" fillId="8" borderId="55" xfId="0" applyFont="1" applyFill="1" applyBorder="1" applyAlignment="1">
      <alignment horizontal="center" vertical="top" wrapText="1"/>
    </xf>
    <xf numFmtId="0" fontId="4" fillId="0" borderId="56" xfId="0" applyFont="1" applyBorder="1"/>
    <xf numFmtId="0" fontId="4" fillId="0" borderId="57" xfId="0" applyFont="1" applyBorder="1"/>
    <xf numFmtId="166" fontId="12" fillId="0" borderId="0" xfId="0" applyNumberFormat="1" applyFont="1"/>
    <xf numFmtId="166" fontId="12" fillId="0" borderId="53" xfId="0" applyNumberFormat="1" applyFont="1" applyBorder="1"/>
    <xf numFmtId="0" fontId="25" fillId="0" borderId="0" xfId="0" applyFont="1"/>
    <xf numFmtId="166" fontId="14" fillId="0" borderId="0" xfId="0" applyNumberFormat="1" applyFont="1"/>
    <xf numFmtId="0" fontId="27" fillId="0" borderId="0" xfId="0" applyFont="1"/>
    <xf numFmtId="0" fontId="38" fillId="0" borderId="0" xfId="0" applyFont="1"/>
    <xf numFmtId="166" fontId="5" fillId="0" borderId="0" xfId="0" applyNumberFormat="1" applyFont="1"/>
    <xf numFmtId="164" fontId="42" fillId="0" borderId="14" xfId="0" applyNumberFormat="1" applyFont="1" applyBorder="1"/>
    <xf numFmtId="0" fontId="42" fillId="0" borderId="15" xfId="0" applyFont="1" applyBorder="1"/>
    <xf numFmtId="0" fontId="42" fillId="0" borderId="18" xfId="0" applyFont="1" applyBorder="1"/>
    <xf numFmtId="164" fontId="42" fillId="10" borderId="15" xfId="0" applyNumberFormat="1" applyFont="1" applyFill="1" applyBorder="1"/>
    <xf numFmtId="0" fontId="0" fillId="13" borderId="2" xfId="0" applyFill="1" applyBorder="1"/>
    <xf numFmtId="0" fontId="0" fillId="0" borderId="58" xfId="0" applyBorder="1"/>
    <xf numFmtId="0" fontId="5" fillId="0" borderId="58" xfId="0" applyFont="1" applyBorder="1"/>
    <xf numFmtId="0" fontId="4" fillId="14" borderId="0" xfId="0" applyFont="1" applyFill="1"/>
    <xf numFmtId="0" fontId="4" fillId="14" borderId="53" xfId="0" applyFont="1" applyFill="1" applyBorder="1"/>
    <xf numFmtId="43" fontId="12" fillId="2" borderId="47" xfId="0" applyNumberFormat="1" applyFont="1" applyFill="1" applyBorder="1" applyAlignment="1">
      <alignment horizontal="right"/>
    </xf>
    <xf numFmtId="0" fontId="12" fillId="2" borderId="49" xfId="0" applyFont="1" applyFill="1" applyBorder="1" applyAlignment="1" applyProtection="1">
      <alignment horizontal="right"/>
      <protection locked="0"/>
    </xf>
    <xf numFmtId="0" fontId="12" fillId="2" borderId="49" xfId="0" applyFont="1" applyFill="1" applyBorder="1" applyAlignment="1">
      <alignment horizontal="right"/>
    </xf>
    <xf numFmtId="0" fontId="12" fillId="2" borderId="54" xfId="0" applyFont="1" applyFill="1" applyBorder="1" applyAlignment="1" applyProtection="1">
      <alignment horizontal="right"/>
      <protection locked="0"/>
    </xf>
    <xf numFmtId="0" fontId="33" fillId="11" borderId="33" xfId="0" applyFont="1" applyFill="1" applyBorder="1"/>
    <xf numFmtId="0" fontId="44" fillId="8" borderId="0" xfId="0" applyFont="1" applyFill="1"/>
    <xf numFmtId="0" fontId="35" fillId="8" borderId="0" xfId="0" applyFont="1" applyFill="1" applyAlignment="1">
      <alignment horizontal="left"/>
    </xf>
    <xf numFmtId="0" fontId="35" fillId="8" borderId="0" xfId="0" applyFont="1" applyFill="1" applyAlignment="1">
      <alignment horizontal="right"/>
    </xf>
    <xf numFmtId="0" fontId="35" fillId="0" borderId="0" xfId="0" applyFont="1"/>
    <xf numFmtId="0" fontId="0" fillId="0" borderId="60" xfId="0" applyBorder="1" applyAlignment="1">
      <alignment vertical="center"/>
    </xf>
    <xf numFmtId="0" fontId="35" fillId="0" borderId="60" xfId="0" applyFont="1" applyBorder="1" applyAlignment="1">
      <alignment horizontal="left"/>
    </xf>
    <xf numFmtId="0" fontId="35" fillId="0" borderId="60" xfId="0" applyFont="1" applyBorder="1"/>
    <xf numFmtId="0" fontId="44" fillId="0" borderId="60" xfId="0" applyFont="1" applyBorder="1"/>
    <xf numFmtId="0" fontId="33" fillId="11" borderId="0" xfId="0" applyFont="1" applyFill="1"/>
    <xf numFmtId="0" fontId="0" fillId="0" borderId="59" xfId="0" applyBorder="1" applyAlignment="1">
      <alignment vertical="center"/>
    </xf>
    <xf numFmtId="0" fontId="45" fillId="0" borderId="0" xfId="0" applyFont="1" applyAlignment="1">
      <alignment horizontal="left"/>
    </xf>
    <xf numFmtId="14" fontId="45" fillId="0" borderId="0" xfId="0" applyNumberFormat="1" applyFont="1" applyAlignment="1">
      <alignment horizontal="left"/>
    </xf>
    <xf numFmtId="167" fontId="35" fillId="8" borderId="0" xfId="0" applyNumberFormat="1" applyFont="1" applyFill="1" applyAlignment="1">
      <alignment horizontal="left"/>
    </xf>
    <xf numFmtId="0" fontId="31" fillId="0" borderId="61" xfId="0" applyFont="1" applyBorder="1"/>
    <xf numFmtId="0" fontId="31" fillId="0" borderId="12" xfId="0" applyFont="1" applyBorder="1"/>
    <xf numFmtId="0" fontId="0" fillId="8" borderId="12" xfId="0" applyFill="1" applyBorder="1" applyAlignment="1">
      <alignment vertical="center"/>
    </xf>
    <xf numFmtId="165" fontId="35" fillId="8" borderId="62" xfId="0" applyNumberFormat="1" applyFont="1" applyFill="1" applyBorder="1" applyAlignment="1">
      <alignment wrapText="1"/>
    </xf>
    <xf numFmtId="0" fontId="35" fillId="8" borderId="62" xfId="0" applyFont="1" applyFill="1" applyBorder="1"/>
    <xf numFmtId="0" fontId="0" fillId="8" borderId="62" xfId="0" applyFill="1" applyBorder="1" applyAlignment="1">
      <alignment vertical="center"/>
    </xf>
    <xf numFmtId="165" fontId="43" fillId="8" borderId="62" xfId="0" applyNumberFormat="1" applyFont="1" applyFill="1" applyBorder="1" applyAlignment="1">
      <alignment vertical="center"/>
    </xf>
    <xf numFmtId="165" fontId="35" fillId="8" borderId="0" xfId="0" applyNumberFormat="1" applyFont="1" applyFill="1"/>
    <xf numFmtId="165" fontId="35" fillId="8" borderId="39" xfId="0" applyNumberFormat="1" applyFont="1" applyFill="1" applyBorder="1"/>
    <xf numFmtId="0" fontId="40" fillId="13" borderId="45" xfId="0" applyFont="1" applyFill="1" applyBorder="1" applyAlignment="1">
      <alignment horizontal="right"/>
    </xf>
    <xf numFmtId="0" fontId="40" fillId="13" borderId="43" xfId="0" applyFont="1" applyFill="1" applyBorder="1" applyAlignment="1">
      <alignment horizontal="right"/>
    </xf>
    <xf numFmtId="0" fontId="40" fillId="13" borderId="51" xfId="0" applyFont="1" applyFill="1" applyBorder="1" applyAlignment="1">
      <alignment horizontal="right"/>
    </xf>
    <xf numFmtId="0" fontId="4" fillId="0" borderId="40" xfId="0" applyFont="1" applyBorder="1"/>
    <xf numFmtId="0" fontId="3" fillId="15" borderId="12" xfId="0" applyFont="1" applyFill="1" applyBorder="1" applyAlignment="1">
      <alignment vertical="center"/>
    </xf>
    <xf numFmtId="0" fontId="3" fillId="8" borderId="0" xfId="0" applyFont="1" applyFill="1" applyAlignment="1">
      <alignment vertical="center"/>
    </xf>
    <xf numFmtId="0" fontId="41" fillId="8" borderId="0" xfId="2" applyFont="1" applyFill="1"/>
    <xf numFmtId="0" fontId="36" fillId="8" borderId="0" xfId="0" applyFont="1" applyFill="1" applyAlignment="1">
      <alignment vertical="top" wrapText="1"/>
    </xf>
    <xf numFmtId="0" fontId="27" fillId="8" borderId="0" xfId="0" applyFont="1" applyFill="1" applyAlignment="1">
      <alignment vertical="top" wrapText="1"/>
    </xf>
    <xf numFmtId="0" fontId="36" fillId="8" borderId="63" xfId="0" applyFont="1" applyFill="1" applyBorder="1" applyAlignment="1">
      <alignment vertical="top" wrapText="1"/>
    </xf>
    <xf numFmtId="0" fontId="0" fillId="15" borderId="12" xfId="0" applyFill="1" applyBorder="1" applyAlignment="1">
      <alignment vertical="center"/>
    </xf>
    <xf numFmtId="0" fontId="0" fillId="8" borderId="64" xfId="0" applyFill="1" applyBorder="1" applyAlignment="1">
      <alignment vertical="center"/>
    </xf>
    <xf numFmtId="0" fontId="3" fillId="8" borderId="64" xfId="0" applyFont="1" applyFill="1" applyBorder="1" applyAlignment="1">
      <alignment vertical="center"/>
    </xf>
    <xf numFmtId="0" fontId="27" fillId="8" borderId="64" xfId="0" applyFont="1" applyFill="1" applyBorder="1" applyAlignment="1">
      <alignment vertical="top" wrapText="1"/>
    </xf>
    <xf numFmtId="165" fontId="26" fillId="8" borderId="0" xfId="0" applyNumberFormat="1" applyFont="1" applyFill="1" applyAlignment="1">
      <alignment horizontal="right" vertical="center"/>
    </xf>
    <xf numFmtId="9" fontId="46" fillId="0" borderId="0" xfId="0" applyNumberFormat="1" applyFont="1" applyAlignment="1">
      <alignment vertical="center"/>
    </xf>
    <xf numFmtId="0" fontId="47" fillId="0" borderId="65" xfId="0" applyFont="1" applyBorder="1" applyAlignment="1">
      <alignment vertical="center"/>
    </xf>
    <xf numFmtId="0" fontId="17" fillId="0" borderId="0" xfId="0" applyFont="1" applyAlignment="1">
      <alignment vertical="center" wrapText="1"/>
    </xf>
    <xf numFmtId="0" fontId="3" fillId="8" borderId="12" xfId="0" applyFont="1" applyFill="1" applyBorder="1" applyAlignment="1">
      <alignment vertical="center"/>
    </xf>
    <xf numFmtId="0" fontId="35" fillId="8" borderId="12" xfId="0" applyFont="1" applyFill="1" applyBorder="1"/>
    <xf numFmtId="0" fontId="47" fillId="0" borderId="0" xfId="0" applyFont="1" applyAlignment="1">
      <alignment vertical="center" wrapText="1"/>
    </xf>
    <xf numFmtId="166" fontId="49" fillId="0" borderId="0" xfId="0" applyNumberFormat="1" applyFont="1" applyAlignment="1">
      <alignment vertical="center"/>
    </xf>
    <xf numFmtId="0" fontId="48" fillId="0" borderId="0" xfId="0" applyFont="1" applyAlignment="1">
      <alignment horizontal="right" vertical="center"/>
    </xf>
    <xf numFmtId="0" fontId="48" fillId="0" borderId="60" xfId="0" applyFont="1" applyBorder="1" applyAlignment="1">
      <alignment horizontal="right" vertical="center"/>
    </xf>
    <xf numFmtId="0" fontId="50" fillId="0" borderId="0" xfId="0" applyFont="1" applyAlignment="1">
      <alignment vertical="center"/>
    </xf>
    <xf numFmtId="164" fontId="50" fillId="0" borderId="0" xfId="0" applyNumberFormat="1" applyFont="1" applyAlignment="1">
      <alignment vertical="center"/>
    </xf>
    <xf numFmtId="0" fontId="50" fillId="0" borderId="42" xfId="0" applyFont="1" applyBorder="1" applyAlignment="1">
      <alignment vertical="center"/>
    </xf>
    <xf numFmtId="165" fontId="26" fillId="8" borderId="0" xfId="0" applyNumberFormat="1" applyFont="1" applyFill="1" applyAlignment="1">
      <alignment vertical="center"/>
    </xf>
    <xf numFmtId="0" fontId="52" fillId="0" borderId="44" xfId="0" applyFont="1" applyBorder="1" applyAlignment="1">
      <alignment horizontal="right"/>
    </xf>
    <xf numFmtId="0" fontId="37" fillId="0" borderId="0" xfId="0" applyFont="1" applyAlignment="1">
      <alignment horizontal="right"/>
    </xf>
    <xf numFmtId="166" fontId="40" fillId="8" borderId="0" xfId="0" applyNumberFormat="1" applyFont="1" applyFill="1"/>
    <xf numFmtId="166" fontId="40" fillId="8" borderId="33" xfId="0" applyNumberFormat="1" applyFont="1" applyFill="1" applyBorder="1"/>
    <xf numFmtId="165" fontId="40" fillId="8" borderId="0" xfId="0" applyNumberFormat="1" applyFont="1" applyFill="1"/>
    <xf numFmtId="0" fontId="14" fillId="0" borderId="0" xfId="0" applyFont="1"/>
    <xf numFmtId="166" fontId="40" fillId="8" borderId="62" xfId="0" applyNumberFormat="1" applyFont="1" applyFill="1" applyBorder="1" applyAlignment="1">
      <alignment horizontal="right" vertical="top" wrapText="1"/>
    </xf>
    <xf numFmtId="43" fontId="12" fillId="2" borderId="66" xfId="0" applyNumberFormat="1" applyFont="1" applyFill="1" applyBorder="1" applyAlignment="1">
      <alignment horizontal="right"/>
    </xf>
    <xf numFmtId="0" fontId="12" fillId="2" borderId="67" xfId="0" applyFont="1" applyFill="1" applyBorder="1" applyAlignment="1" applyProtection="1">
      <alignment horizontal="right"/>
      <protection locked="0"/>
    </xf>
    <xf numFmtId="0" fontId="53" fillId="0" borderId="33" xfId="0" applyFont="1" applyBorder="1"/>
    <xf numFmtId="0" fontId="31" fillId="8" borderId="62" xfId="0" applyFont="1" applyFill="1" applyBorder="1"/>
    <xf numFmtId="9" fontId="53" fillId="0" borderId="0" xfId="0" applyNumberFormat="1" applyFont="1"/>
    <xf numFmtId="0" fontId="53" fillId="0" borderId="0" xfId="0" applyFont="1"/>
    <xf numFmtId="166" fontId="34" fillId="0" borderId="0" xfId="0" applyNumberFormat="1" applyFont="1" applyAlignment="1">
      <alignment wrapText="1"/>
    </xf>
    <xf numFmtId="166" fontId="53" fillId="0" borderId="0" xfId="0" applyNumberFormat="1" applyFont="1" applyAlignment="1">
      <alignment wrapText="1"/>
    </xf>
    <xf numFmtId="0" fontId="53" fillId="0" borderId="35" xfId="0" applyFont="1" applyBorder="1"/>
    <xf numFmtId="0" fontId="53" fillId="0" borderId="36" xfId="0" applyFont="1" applyBorder="1"/>
    <xf numFmtId="166" fontId="53" fillId="0" borderId="36" xfId="0" applyNumberFormat="1" applyFont="1" applyBorder="1" applyAlignment="1">
      <alignment wrapText="1"/>
    </xf>
    <xf numFmtId="9" fontId="53" fillId="0" borderId="36" xfId="0" applyNumberFormat="1" applyFont="1" applyBorder="1"/>
    <xf numFmtId="165" fontId="43" fillId="8" borderId="0" xfId="0" applyNumberFormat="1" applyFont="1" applyFill="1" applyAlignment="1">
      <alignment vertical="center"/>
    </xf>
    <xf numFmtId="164" fontId="54" fillId="0" borderId="0" xfId="0" applyNumberFormat="1" applyFont="1" applyAlignment="1">
      <alignment vertical="center"/>
    </xf>
    <xf numFmtId="0" fontId="27" fillId="8" borderId="62" xfId="0" applyFont="1" applyFill="1" applyBorder="1" applyAlignment="1">
      <alignment vertical="center"/>
    </xf>
    <xf numFmtId="166" fontId="49" fillId="0" borderId="0" xfId="0" applyNumberFormat="1" applyFont="1" applyAlignment="1">
      <alignment horizontal="right" vertical="center"/>
    </xf>
    <xf numFmtId="166" fontId="49" fillId="0" borderId="60" xfId="0" applyNumberFormat="1" applyFont="1" applyBorder="1" applyAlignment="1">
      <alignment horizontal="right" vertical="center"/>
    </xf>
    <xf numFmtId="0" fontId="4" fillId="0" borderId="0" xfId="0" applyFont="1" applyAlignment="1">
      <alignment horizontal="right"/>
    </xf>
    <xf numFmtId="0" fontId="51" fillId="0" borderId="15" xfId="2" applyFont="1" applyBorder="1" applyAlignment="1">
      <alignment horizontal="left"/>
    </xf>
    <xf numFmtId="165" fontId="40" fillId="8" borderId="51" xfId="0" applyNumberFormat="1" applyFont="1" applyFill="1" applyBorder="1"/>
    <xf numFmtId="166" fontId="56" fillId="8" borderId="0" xfId="0" applyNumberFormat="1" applyFont="1" applyFill="1"/>
    <xf numFmtId="165" fontId="56" fillId="8" borderId="0" xfId="0" applyNumberFormat="1" applyFont="1" applyFill="1"/>
    <xf numFmtId="166" fontId="57" fillId="8" borderId="0" xfId="0" applyNumberFormat="1" applyFont="1" applyFill="1"/>
    <xf numFmtId="0" fontId="47" fillId="0" borderId="15" xfId="0" applyFont="1" applyBorder="1" applyAlignment="1">
      <alignment vertical="center"/>
    </xf>
    <xf numFmtId="0" fontId="21" fillId="0" borderId="0" xfId="0" applyFont="1" applyAlignment="1">
      <alignment vertical="top"/>
    </xf>
    <xf numFmtId="0" fontId="58" fillId="0" borderId="0" xfId="0" applyFont="1"/>
    <xf numFmtId="0" fontId="59" fillId="0" borderId="0" xfId="0" applyFont="1" applyAlignment="1">
      <alignment vertical="center"/>
    </xf>
    <xf numFmtId="166" fontId="55" fillId="0" borderId="0" xfId="0" applyNumberFormat="1" applyFont="1"/>
    <xf numFmtId="166" fontId="55" fillId="0" borderId="36" xfId="0" applyNumberFormat="1" applyFont="1" applyBorder="1"/>
    <xf numFmtId="168" fontId="55" fillId="0" borderId="0" xfId="0" applyNumberFormat="1" applyFont="1"/>
    <xf numFmtId="168" fontId="34" fillId="0" borderId="0" xfId="0" applyNumberFormat="1" applyFont="1"/>
    <xf numFmtId="0" fontId="50" fillId="0" borderId="60" xfId="0" applyFont="1" applyBorder="1" applyAlignment="1">
      <alignment vertical="center"/>
    </xf>
    <xf numFmtId="165" fontId="60" fillId="8" borderId="39" xfId="0" applyNumberFormat="1" applyFont="1" applyFill="1" applyBorder="1"/>
    <xf numFmtId="0" fontId="61" fillId="14" borderId="38" xfId="0" applyFont="1" applyFill="1" applyBorder="1"/>
    <xf numFmtId="0" fontId="62" fillId="0" borderId="33" xfId="0" applyFont="1" applyBorder="1" applyAlignment="1">
      <alignment wrapText="1"/>
    </xf>
    <xf numFmtId="0" fontId="62" fillId="0" borderId="0" xfId="0" applyFont="1" applyAlignment="1">
      <alignment wrapText="1"/>
    </xf>
    <xf numFmtId="165" fontId="62" fillId="0" borderId="0" xfId="0" applyNumberFormat="1" applyFont="1" applyAlignment="1">
      <alignment wrapText="1"/>
    </xf>
    <xf numFmtId="0" fontId="62" fillId="0" borderId="33" xfId="0" applyFont="1" applyBorder="1"/>
    <xf numFmtId="0" fontId="62" fillId="0" borderId="0" xfId="0" applyFont="1"/>
    <xf numFmtId="165" fontId="62" fillId="0" borderId="0" xfId="0" applyNumberFormat="1" applyFont="1"/>
    <xf numFmtId="0" fontId="62" fillId="0" borderId="35" xfId="0" applyFont="1" applyBorder="1"/>
    <xf numFmtId="0" fontId="62" fillId="0" borderId="36" xfId="0" applyFont="1" applyBorder="1"/>
    <xf numFmtId="165" fontId="62" fillId="0" borderId="36" xfId="0" applyNumberFormat="1" applyFont="1" applyBorder="1"/>
    <xf numFmtId="9" fontId="63" fillId="0" borderId="0" xfId="0" applyNumberFormat="1" applyFont="1" applyAlignment="1">
      <alignment vertical="center"/>
    </xf>
    <xf numFmtId="9" fontId="63" fillId="0" borderId="60" xfId="0" applyNumberFormat="1" applyFont="1" applyBorder="1" applyAlignment="1">
      <alignment vertical="center"/>
    </xf>
    <xf numFmtId="164" fontId="64" fillId="0" borderId="0" xfId="0" applyNumberFormat="1" applyFont="1" applyAlignment="1">
      <alignment horizontal="right" vertical="center"/>
    </xf>
    <xf numFmtId="168" fontId="62" fillId="0" borderId="0" xfId="0" applyNumberFormat="1" applyFont="1" applyAlignment="1">
      <alignment horizontal="right"/>
    </xf>
    <xf numFmtId="168" fontId="62" fillId="0" borderId="36" xfId="0" applyNumberFormat="1" applyFont="1" applyBorder="1" applyAlignment="1">
      <alignment horizontal="right"/>
    </xf>
    <xf numFmtId="0" fontId="0" fillId="4" borderId="0" xfId="0" applyFill="1"/>
    <xf numFmtId="0" fontId="0" fillId="4" borderId="1" xfId="0" applyFill="1" applyBorder="1"/>
    <xf numFmtId="0" fontId="22" fillId="0" borderId="0" xfId="0" applyFont="1"/>
    <xf numFmtId="0" fontId="22" fillId="0" borderId="9" xfId="0" applyFont="1" applyBorder="1"/>
    <xf numFmtId="0" fontId="21" fillId="0" borderId="9"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0" xfId="0" applyAlignment="1">
      <alignment horizontal="left" vertical="top" wrapText="1"/>
    </xf>
    <xf numFmtId="0" fontId="0" fillId="0" borderId="7" xfId="0" applyBorder="1" applyAlignment="1">
      <alignment horizontal="left" vertical="top" wrapText="1"/>
    </xf>
    <xf numFmtId="0" fontId="14" fillId="0" borderId="12" xfId="0" applyFont="1" applyBorder="1" applyAlignment="1">
      <alignment vertical="top"/>
    </xf>
    <xf numFmtId="0" fontId="17" fillId="0" borderId="60" xfId="0" applyFont="1" applyBorder="1" applyAlignment="1">
      <alignment horizontal="left" vertical="top" wrapText="1"/>
    </xf>
    <xf numFmtId="0" fontId="21" fillId="0" borderId="12" xfId="0" applyFont="1" applyBorder="1" applyAlignment="1">
      <alignment horizontal="left" wrapText="1"/>
    </xf>
    <xf numFmtId="0" fontId="21" fillId="0" borderId="13" xfId="0" applyFont="1" applyBorder="1" applyAlignment="1">
      <alignment horizontal="left" wrapText="1"/>
    </xf>
    <xf numFmtId="0" fontId="0" fillId="0" borderId="0" xfId="0" applyAlignment="1">
      <alignment horizontal="left" vertical="top"/>
    </xf>
    <xf numFmtId="0" fontId="0" fillId="0" borderId="1" xfId="0" applyBorder="1" applyAlignment="1">
      <alignment horizontal="left" vertical="top"/>
    </xf>
    <xf numFmtId="0" fontId="0" fillId="0" borderId="0" xfId="0" applyAlignment="1">
      <alignment horizontal="left" vertical="top" wrapText="1"/>
    </xf>
    <xf numFmtId="0" fontId="0" fillId="0" borderId="1" xfId="0" applyBorder="1" applyAlignment="1">
      <alignment horizontal="left" vertical="top" wrapText="1"/>
    </xf>
    <xf numFmtId="0" fontId="17" fillId="0" borderId="0" xfId="0" applyFont="1" applyAlignment="1">
      <alignment horizontal="left"/>
    </xf>
    <xf numFmtId="0" fontId="17" fillId="0" borderId="0" xfId="0" applyFont="1" applyAlignment="1">
      <alignment horizontal="left" vertical="top"/>
    </xf>
    <xf numFmtId="0" fontId="0" fillId="0" borderId="7" xfId="0" applyBorder="1" applyAlignment="1">
      <alignment horizontal="left" vertical="top" wrapText="1"/>
    </xf>
    <xf numFmtId="0" fontId="0" fillId="0" borderId="7" xfId="0" applyBorder="1" applyAlignment="1">
      <alignment horizontal="left" vertical="top"/>
    </xf>
    <xf numFmtId="0" fontId="19" fillId="3" borderId="3" xfId="0" applyFont="1" applyFill="1" applyBorder="1" applyAlignment="1">
      <alignment horizontal="center"/>
    </xf>
    <xf numFmtId="0" fontId="19" fillId="3" borderId="4" xfId="0" applyFont="1" applyFill="1" applyBorder="1" applyAlignment="1">
      <alignment horizontal="center"/>
    </xf>
    <xf numFmtId="0" fontId="19" fillId="3" borderId="5" xfId="0" applyFont="1" applyFill="1" applyBorder="1" applyAlignment="1">
      <alignment horizontal="center"/>
    </xf>
    <xf numFmtId="0" fontId="0" fillId="0" borderId="0" xfId="0" applyAlignment="1">
      <alignment horizontal="left" wrapText="1"/>
    </xf>
    <xf numFmtId="0" fontId="0" fillId="0" borderId="1" xfId="0" applyBorder="1" applyAlignment="1">
      <alignment horizontal="left" wrapText="1"/>
    </xf>
    <xf numFmtId="0" fontId="0" fillId="0" borderId="0" xfId="0" applyAlignment="1">
      <alignment horizontal="left"/>
    </xf>
    <xf numFmtId="0" fontId="0" fillId="0" borderId="1" xfId="0" applyBorder="1" applyAlignment="1">
      <alignment horizontal="left"/>
    </xf>
    <xf numFmtId="0" fontId="0" fillId="0" borderId="7" xfId="0" applyBorder="1" applyAlignment="1">
      <alignment horizontal="left"/>
    </xf>
    <xf numFmtId="0" fontId="17" fillId="0" borderId="0" xfId="0" applyFont="1" applyAlignment="1">
      <alignment horizontal="left" vertical="top" wrapText="1"/>
    </xf>
    <xf numFmtId="0" fontId="17" fillId="0" borderId="0" xfId="0" applyFont="1" applyAlignment="1">
      <alignment horizontal="left" wrapText="1"/>
    </xf>
    <xf numFmtId="0" fontId="0" fillId="0" borderId="7" xfId="0" applyBorder="1" applyAlignment="1">
      <alignment horizontal="left" wrapText="1"/>
    </xf>
    <xf numFmtId="0" fontId="22" fillId="0" borderId="0" xfId="0" applyFont="1" applyAlignment="1">
      <alignment horizontal="left" wrapText="1"/>
    </xf>
    <xf numFmtId="0" fontId="22" fillId="0" borderId="0" xfId="0" applyFont="1" applyAlignment="1">
      <alignment horizontal="left"/>
    </xf>
    <xf numFmtId="0" fontId="17" fillId="0" borderId="9" xfId="0" applyFont="1" applyBorder="1" applyAlignment="1">
      <alignment horizontal="left"/>
    </xf>
    <xf numFmtId="0" fontId="1" fillId="0" borderId="0" xfId="3" applyAlignment="1">
      <alignment horizontal="left" vertical="top" wrapText="1"/>
    </xf>
    <xf numFmtId="0" fontId="1" fillId="0" borderId="1" xfId="3" applyBorder="1" applyAlignment="1">
      <alignment horizontal="left" vertical="top"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21" fillId="0" borderId="25" xfId="0" applyFont="1" applyBorder="1" applyAlignment="1">
      <alignment horizontal="left" vertical="center" wrapText="1"/>
    </xf>
    <xf numFmtId="0" fontId="23" fillId="0" borderId="0" xfId="0" applyFont="1" applyAlignment="1">
      <alignment horizontal="center"/>
    </xf>
    <xf numFmtId="0" fontId="15" fillId="0" borderId="0" xfId="0" applyFont="1" applyAlignment="1">
      <alignment horizontal="center" vertical="center"/>
    </xf>
    <xf numFmtId="0" fontId="33" fillId="11" borderId="30" xfId="0" applyFont="1" applyFill="1" applyBorder="1" applyAlignment="1">
      <alignment horizontal="left"/>
    </xf>
    <xf numFmtId="0" fontId="33" fillId="11" borderId="31" xfId="0" applyFont="1" applyFill="1" applyBorder="1" applyAlignment="1">
      <alignment horizontal="left"/>
    </xf>
    <xf numFmtId="0" fontId="30" fillId="8" borderId="40" xfId="0" applyFont="1" applyFill="1" applyBorder="1" applyAlignment="1"/>
    <xf numFmtId="0" fontId="30" fillId="8" borderId="0" xfId="0" applyFont="1" applyFill="1" applyAlignment="1"/>
  </cellXfs>
  <cellStyles count="5">
    <cellStyle name="Comma" xfId="1" builtinId="3"/>
    <cellStyle name="Hyperlink" xfId="4" builtinId="8"/>
    <cellStyle name="Normal" xfId="0" builtinId="0"/>
    <cellStyle name="Normal 2" xfId="3" xr:uid="{9B9D2B74-8ED5-4EB9-BAC3-2801025C8396}"/>
    <cellStyle name="Normal_Income page"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ameworkers.com.au/income/game-developer-employee/" TargetMode="External"/><Relationship Id="rId1" Type="http://schemas.openxmlformats.org/officeDocument/2006/relationships/hyperlink" Target="https://screenqueensland.com.au/app/uploads/2021/09/SQ-Terms-of-Trade-Effective-14-September-2021v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4BC05-01BC-4B1C-A9C1-59E25426AF70}">
  <dimension ref="B3:M86"/>
  <sheetViews>
    <sheetView topLeftCell="A47" workbookViewId="0">
      <selection activeCell="R9" sqref="R9"/>
    </sheetView>
  </sheetViews>
  <sheetFormatPr defaultRowHeight="15.75"/>
  <cols>
    <col min="2" max="2" width="3.75" customWidth="1"/>
    <col min="3" max="3" width="18" customWidth="1"/>
    <col min="4" max="4" width="9" customWidth="1"/>
    <col min="8" max="8" width="14.625" customWidth="1"/>
    <col min="9" max="9" width="25.375" customWidth="1"/>
    <col min="10" max="10" width="1.375" customWidth="1"/>
    <col min="13" max="13" width="2.125" customWidth="1"/>
  </cols>
  <sheetData>
    <row r="3" spans="2:13" ht="16.5" thickBot="1"/>
    <row r="4" spans="2:13" ht="33.75">
      <c r="B4" s="280" t="s">
        <v>0</v>
      </c>
      <c r="C4" s="281"/>
      <c r="D4" s="281"/>
      <c r="E4" s="281"/>
      <c r="F4" s="281"/>
      <c r="G4" s="281"/>
      <c r="H4" s="281"/>
      <c r="I4" s="282"/>
      <c r="J4" s="10"/>
      <c r="K4" s="10"/>
      <c r="L4" s="10"/>
    </row>
    <row r="5" spans="2:13" ht="21">
      <c r="B5" s="25" t="s">
        <v>1</v>
      </c>
      <c r="C5" s="23"/>
      <c r="D5" s="23"/>
      <c r="E5" s="23"/>
      <c r="F5" s="23"/>
      <c r="G5" s="23"/>
      <c r="H5" s="23"/>
      <c r="I5" s="24"/>
      <c r="J5" s="145"/>
      <c r="K5" s="146" t="s">
        <v>2</v>
      </c>
      <c r="L5" s="145"/>
      <c r="M5" s="145"/>
    </row>
    <row r="6" spans="2:13" ht="46.5" customHeight="1">
      <c r="B6" s="14"/>
      <c r="C6" s="283" t="s">
        <v>3</v>
      </c>
      <c r="D6" s="283"/>
      <c r="E6" s="283"/>
      <c r="F6" s="283"/>
      <c r="G6" s="283"/>
      <c r="H6" s="283"/>
      <c r="I6" s="284"/>
    </row>
    <row r="7" spans="2:13" ht="21">
      <c r="B7" s="25" t="s">
        <v>4</v>
      </c>
      <c r="C7" s="23"/>
      <c r="D7" s="23"/>
      <c r="E7" s="23"/>
      <c r="F7" s="23"/>
      <c r="G7" s="23"/>
      <c r="H7" s="23"/>
      <c r="I7" s="24"/>
    </row>
    <row r="8" spans="2:13" ht="2.25" customHeight="1">
      <c r="B8" s="14"/>
      <c r="C8" s="17"/>
      <c r="D8" s="17"/>
      <c r="E8" s="17"/>
      <c r="F8" s="17"/>
      <c r="G8" s="17"/>
      <c r="H8" s="17"/>
      <c r="I8" s="18"/>
    </row>
    <row r="9" spans="2:13" ht="15.75" customHeight="1">
      <c r="B9" s="14"/>
      <c r="C9" s="9" t="s">
        <v>5</v>
      </c>
      <c r="D9" t="s">
        <v>6</v>
      </c>
      <c r="I9" s="11"/>
    </row>
    <row r="10" spans="2:13" ht="17.25" hidden="1" customHeight="1">
      <c r="B10" s="14"/>
      <c r="C10" s="9"/>
      <c r="D10" s="274"/>
      <c r="E10" s="274"/>
      <c r="F10" s="274"/>
      <c r="G10" s="274"/>
      <c r="H10" s="274"/>
      <c r="I10" s="275"/>
    </row>
    <row r="11" spans="2:13" ht="15" customHeight="1">
      <c r="B11" s="14"/>
      <c r="C11" s="9" t="s">
        <v>7</v>
      </c>
      <c r="D11" t="s">
        <v>8</v>
      </c>
      <c r="I11" s="11"/>
    </row>
    <row r="12" spans="2:13">
      <c r="B12" s="14"/>
      <c r="C12" s="9" t="s">
        <v>9</v>
      </c>
      <c r="D12" s="12" t="s">
        <v>10</v>
      </c>
      <c r="I12" s="11"/>
    </row>
    <row r="13" spans="2:13">
      <c r="B13" s="14"/>
      <c r="C13" s="9" t="s">
        <v>11</v>
      </c>
      <c r="D13" s="12" t="s">
        <v>12</v>
      </c>
      <c r="E13" s="12"/>
      <c r="F13" s="12"/>
      <c r="G13" s="12"/>
      <c r="H13" s="12"/>
      <c r="I13" s="13"/>
    </row>
    <row r="14" spans="2:13" ht="3" customHeight="1" thickBot="1">
      <c r="B14" s="14"/>
      <c r="C14" s="17"/>
      <c r="D14" s="17"/>
      <c r="E14" s="19"/>
      <c r="F14" s="19"/>
      <c r="G14" s="19"/>
      <c r="H14" s="19"/>
      <c r="I14" s="20"/>
    </row>
    <row r="15" spans="2:13" ht="21">
      <c r="B15" s="25" t="s">
        <v>13</v>
      </c>
      <c r="C15" s="23"/>
      <c r="D15" s="23"/>
      <c r="E15" s="23"/>
      <c r="F15" s="23"/>
      <c r="G15" s="23"/>
      <c r="H15" s="23"/>
      <c r="I15" s="24"/>
    </row>
    <row r="16" spans="2:13" ht="113.25" customHeight="1">
      <c r="B16" s="14"/>
      <c r="C16" s="9" t="s">
        <v>14</v>
      </c>
      <c r="D16" s="283" t="s">
        <v>15</v>
      </c>
      <c r="E16" s="283"/>
      <c r="F16" s="283"/>
      <c r="G16" s="283"/>
      <c r="H16" s="283"/>
      <c r="I16" s="284"/>
    </row>
    <row r="17" spans="2:9" ht="5.25" customHeight="1">
      <c r="B17" s="14"/>
      <c r="D17" s="12"/>
      <c r="E17" s="12"/>
      <c r="F17" s="12"/>
      <c r="G17" s="12"/>
      <c r="H17" s="12"/>
      <c r="I17" s="13"/>
    </row>
    <row r="18" spans="2:9" ht="49.5" customHeight="1">
      <c r="B18" s="14"/>
      <c r="C18" s="32" t="s">
        <v>16</v>
      </c>
      <c r="D18" s="274" t="s">
        <v>17</v>
      </c>
      <c r="E18" s="274"/>
      <c r="F18" s="274"/>
      <c r="G18" s="274"/>
      <c r="H18" s="274"/>
      <c r="I18" s="278"/>
    </row>
    <row r="19" spans="2:9" ht="7.5" customHeight="1">
      <c r="B19" s="14"/>
      <c r="D19" s="12"/>
      <c r="E19" s="12"/>
      <c r="F19" s="12"/>
      <c r="G19" s="12"/>
      <c r="H19" s="12"/>
      <c r="I19" s="13"/>
    </row>
    <row r="20" spans="2:9" ht="33.75" hidden="1" customHeight="1">
      <c r="B20" s="14"/>
      <c r="C20" s="32"/>
      <c r="D20" s="274"/>
      <c r="E20" s="274"/>
      <c r="F20" s="274"/>
      <c r="G20" s="274"/>
      <c r="H20" s="274"/>
      <c r="I20" s="278"/>
    </row>
    <row r="21" spans="2:9" ht="6.75" hidden="1" customHeight="1">
      <c r="B21" s="14"/>
      <c r="C21" s="26"/>
      <c r="I21" s="29"/>
    </row>
    <row r="22" spans="2:9" ht="32.25" customHeight="1">
      <c r="B22" s="14"/>
      <c r="C22" s="32" t="s">
        <v>18</v>
      </c>
      <c r="D22" s="274" t="s">
        <v>19</v>
      </c>
      <c r="E22" s="274"/>
      <c r="F22" s="274"/>
      <c r="G22" s="274"/>
      <c r="H22" s="274"/>
      <c r="I22" s="278"/>
    </row>
    <row r="23" spans="2:9" ht="6.75" customHeight="1">
      <c r="B23" s="14"/>
      <c r="C23" s="26"/>
      <c r="I23" s="29"/>
    </row>
    <row r="24" spans="2:9">
      <c r="B24" s="14"/>
      <c r="C24" s="32" t="s">
        <v>20</v>
      </c>
      <c r="D24" s="27" t="s">
        <v>21</v>
      </c>
      <c r="E24" s="12"/>
      <c r="F24" s="12"/>
      <c r="G24" s="12"/>
      <c r="H24" s="12"/>
      <c r="I24" s="30"/>
    </row>
    <row r="25" spans="2:9" ht="6.75" customHeight="1">
      <c r="B25" s="14"/>
      <c r="C25" s="26"/>
      <c r="E25" s="12"/>
      <c r="F25" s="12"/>
      <c r="G25" s="12"/>
      <c r="H25" s="12"/>
      <c r="I25" s="30"/>
    </row>
    <row r="26" spans="2:9" ht="63.75" customHeight="1">
      <c r="B26" s="14"/>
      <c r="C26" s="32" t="s">
        <v>22</v>
      </c>
      <c r="D26" s="274" t="s">
        <v>23</v>
      </c>
      <c r="E26" s="274"/>
      <c r="F26" s="274"/>
      <c r="G26" s="274"/>
      <c r="H26" s="274"/>
      <c r="I26" s="278"/>
    </row>
    <row r="27" spans="2:9" ht="6.75" customHeight="1">
      <c r="B27" s="14"/>
      <c r="C27" s="26"/>
      <c r="I27" s="29"/>
    </row>
    <row r="28" spans="2:9" ht="47.25" customHeight="1">
      <c r="B28" s="14"/>
      <c r="C28" s="32" t="s">
        <v>24</v>
      </c>
      <c r="D28" s="274" t="s">
        <v>25</v>
      </c>
      <c r="E28" s="274"/>
      <c r="F28" s="274"/>
      <c r="G28" s="274"/>
      <c r="H28" s="274"/>
      <c r="I28" s="278"/>
    </row>
    <row r="29" spans="2:9" ht="6.75" customHeight="1">
      <c r="B29" s="14"/>
      <c r="C29" s="26"/>
      <c r="I29" s="29"/>
    </row>
    <row r="30" spans="2:9" ht="33" customHeight="1">
      <c r="B30" s="14"/>
      <c r="C30" s="32" t="s">
        <v>26</v>
      </c>
      <c r="D30" s="274" t="s">
        <v>27</v>
      </c>
      <c r="E30" s="274"/>
      <c r="F30" s="274"/>
      <c r="G30" s="274"/>
      <c r="H30" s="274"/>
      <c r="I30" s="278"/>
    </row>
    <row r="31" spans="2:9" ht="6.75" customHeight="1">
      <c r="B31" s="14"/>
      <c r="C31" s="26"/>
      <c r="I31" s="29"/>
    </row>
    <row r="32" spans="2:9" ht="33.75" customHeight="1">
      <c r="B32" s="14"/>
      <c r="C32" s="32" t="s">
        <v>28</v>
      </c>
      <c r="D32" s="274" t="s">
        <v>29</v>
      </c>
      <c r="E32" s="274"/>
      <c r="F32" s="274"/>
      <c r="G32" s="274"/>
      <c r="H32" s="274"/>
      <c r="I32" s="278"/>
    </row>
    <row r="33" spans="2:13" ht="6.75" customHeight="1">
      <c r="B33" s="14"/>
      <c r="C33" s="32"/>
      <c r="I33" s="29"/>
    </row>
    <row r="34" spans="2:13" ht="33" customHeight="1">
      <c r="B34" s="14"/>
      <c r="C34" s="32" t="s">
        <v>30</v>
      </c>
      <c r="D34" s="274" t="s">
        <v>31</v>
      </c>
      <c r="E34" s="274"/>
      <c r="F34" s="274"/>
      <c r="G34" s="274"/>
      <c r="H34" s="274"/>
      <c r="I34" s="278"/>
    </row>
    <row r="35" spans="2:13" ht="6.75" customHeight="1">
      <c r="B35" s="14"/>
      <c r="C35" s="26"/>
      <c r="I35" s="29"/>
    </row>
    <row r="36" spans="2:13">
      <c r="B36" s="14"/>
      <c r="C36" s="32" t="s">
        <v>32</v>
      </c>
      <c r="D36" s="272" t="s">
        <v>33</v>
      </c>
      <c r="E36" s="272"/>
      <c r="F36" s="272"/>
      <c r="G36" s="272"/>
      <c r="H36" s="272"/>
      <c r="I36" s="279"/>
    </row>
    <row r="37" spans="2:13" ht="6.75" customHeight="1">
      <c r="B37" s="14"/>
      <c r="C37" s="26"/>
      <c r="I37" s="29"/>
    </row>
    <row r="38" spans="2:13" ht="48" customHeight="1">
      <c r="B38" s="14"/>
      <c r="C38" s="32" t="s">
        <v>34</v>
      </c>
      <c r="D38" s="274" t="s">
        <v>35</v>
      </c>
      <c r="E38" s="274"/>
      <c r="F38" s="274"/>
      <c r="G38" s="274"/>
      <c r="H38" s="274"/>
      <c r="I38" s="278"/>
    </row>
    <row r="39" spans="2:13" ht="6.75" customHeight="1">
      <c r="B39" s="14"/>
      <c r="I39" s="29"/>
    </row>
    <row r="40" spans="2:13" ht="21">
      <c r="B40" s="25" t="s">
        <v>36</v>
      </c>
      <c r="C40" s="23"/>
      <c r="D40" s="23"/>
      <c r="E40" s="23"/>
      <c r="F40" s="23"/>
      <c r="G40" s="23"/>
      <c r="H40" s="23"/>
      <c r="I40" s="24"/>
      <c r="J40" s="145"/>
      <c r="K40" s="146" t="s">
        <v>37</v>
      </c>
      <c r="L40" s="145"/>
      <c r="M40" s="145"/>
    </row>
    <row r="41" spans="2:13">
      <c r="B41" s="15"/>
      <c r="C41" s="9" t="s">
        <v>38</v>
      </c>
      <c r="D41" t="s">
        <v>39</v>
      </c>
      <c r="I41" s="11"/>
    </row>
    <row r="42" spans="2:13">
      <c r="B42" s="15"/>
      <c r="C42" s="9" t="s">
        <v>40</v>
      </c>
      <c r="D42" t="s">
        <v>41</v>
      </c>
      <c r="I42" s="11"/>
    </row>
    <row r="43" spans="2:13" ht="15.75" customHeight="1">
      <c r="B43" s="15"/>
      <c r="C43" s="9" t="s">
        <v>42</v>
      </c>
      <c r="D43" s="272" t="s">
        <v>43</v>
      </c>
      <c r="E43" s="272"/>
      <c r="F43" s="272"/>
      <c r="G43" s="272"/>
      <c r="H43" s="272"/>
      <c r="I43" s="273"/>
    </row>
    <row r="44" spans="2:13" ht="33" customHeight="1">
      <c r="B44" s="15"/>
      <c r="C44" s="9" t="s">
        <v>44</v>
      </c>
      <c r="D44" s="274" t="s">
        <v>45</v>
      </c>
      <c r="E44" s="274"/>
      <c r="F44" s="274"/>
      <c r="G44" s="274"/>
      <c r="H44" s="274"/>
      <c r="I44" s="275"/>
    </row>
    <row r="45" spans="2:13" ht="16.5" customHeight="1">
      <c r="B45" s="15"/>
      <c r="C45" s="9" t="s">
        <v>46</v>
      </c>
      <c r="D45" s="285" t="s">
        <v>47</v>
      </c>
      <c r="E45" s="285"/>
      <c r="F45" s="285"/>
      <c r="G45" s="285"/>
      <c r="H45" s="285"/>
      <c r="I45" s="286"/>
    </row>
    <row r="46" spans="2:13" ht="18.75" customHeight="1">
      <c r="B46" s="15"/>
      <c r="C46" s="9" t="s">
        <v>48</v>
      </c>
      <c r="D46" s="285" t="s">
        <v>49</v>
      </c>
      <c r="E46" s="285"/>
      <c r="F46" s="285"/>
      <c r="G46" s="285"/>
      <c r="H46" s="285"/>
      <c r="I46" s="286"/>
    </row>
    <row r="47" spans="2:13">
      <c r="B47" s="15"/>
      <c r="C47" s="9" t="s">
        <v>50</v>
      </c>
      <c r="D47" s="285" t="s">
        <v>51</v>
      </c>
      <c r="E47" s="285"/>
      <c r="F47" s="285"/>
      <c r="G47" s="285"/>
      <c r="H47" s="285"/>
      <c r="I47" s="287"/>
    </row>
    <row r="48" spans="2:13">
      <c r="B48" s="15"/>
      <c r="C48" s="9" t="s">
        <v>52</v>
      </c>
      <c r="D48" s="285" t="s">
        <v>53</v>
      </c>
      <c r="E48" s="285"/>
      <c r="F48" s="285"/>
      <c r="G48" s="285"/>
      <c r="H48" s="285"/>
      <c r="I48" s="286"/>
    </row>
    <row r="49" spans="2:13">
      <c r="B49" s="15"/>
      <c r="C49" s="261" t="s">
        <v>54</v>
      </c>
      <c r="D49" s="285" t="s">
        <v>55</v>
      </c>
      <c r="E49" s="285"/>
      <c r="F49" s="285"/>
      <c r="G49" s="285"/>
      <c r="H49" s="285"/>
      <c r="I49" s="287"/>
    </row>
    <row r="50" spans="2:13">
      <c r="B50" s="15"/>
      <c r="C50" s="261" t="s">
        <v>56</v>
      </c>
      <c r="D50" s="12" t="s">
        <v>57</v>
      </c>
      <c r="E50" s="12"/>
      <c r="F50" s="12"/>
      <c r="G50" s="12"/>
      <c r="H50" s="12"/>
      <c r="I50" s="30"/>
    </row>
    <row r="51" spans="2:13">
      <c r="B51" s="15"/>
      <c r="C51" s="262" t="s">
        <v>58</v>
      </c>
      <c r="D51" s="263" t="s">
        <v>59</v>
      </c>
      <c r="E51" s="264"/>
      <c r="F51" s="264"/>
      <c r="G51" s="264"/>
      <c r="H51" s="264"/>
      <c r="I51" s="265"/>
    </row>
    <row r="52" spans="2:13" ht="21">
      <c r="B52" s="25" t="s">
        <v>60</v>
      </c>
      <c r="C52" s="259"/>
      <c r="D52" s="259"/>
      <c r="E52" s="259"/>
      <c r="F52" s="259"/>
      <c r="G52" s="259"/>
      <c r="H52" s="259"/>
      <c r="I52" s="260"/>
      <c r="J52" s="145"/>
      <c r="K52" s="146" t="s">
        <v>7</v>
      </c>
      <c r="L52" s="145"/>
      <c r="M52" s="145"/>
    </row>
    <row r="53" spans="2:13" ht="129" customHeight="1">
      <c r="B53" s="144"/>
      <c r="C53" s="274" t="s">
        <v>61</v>
      </c>
      <c r="D53" s="274"/>
      <c r="E53" s="274"/>
      <c r="F53" s="274"/>
      <c r="G53" s="274"/>
      <c r="H53" s="274"/>
      <c r="I53" s="275"/>
    </row>
    <row r="54" spans="2:13" ht="16.5" customHeight="1">
      <c r="B54" s="144"/>
      <c r="C54" s="9" t="s">
        <v>62</v>
      </c>
      <c r="I54" s="11"/>
    </row>
    <row r="55" spans="2:13" ht="65.25" customHeight="1">
      <c r="B55" s="144"/>
      <c r="C55" s="294" t="s">
        <v>63</v>
      </c>
      <c r="D55" s="294"/>
      <c r="E55" s="294"/>
      <c r="F55" s="294"/>
      <c r="G55" s="294"/>
      <c r="H55" s="294"/>
      <c r="I55" s="295"/>
    </row>
    <row r="56" spans="2:13" ht="16.5" customHeight="1">
      <c r="B56" s="144"/>
      <c r="I56" s="11"/>
    </row>
    <row r="57" spans="2:13">
      <c r="B57" s="144"/>
      <c r="C57" s="16" t="s">
        <v>64</v>
      </c>
      <c r="I57" s="11"/>
    </row>
    <row r="58" spans="2:13">
      <c r="B58" s="144"/>
      <c r="C58" s="16" t="s">
        <v>65</v>
      </c>
      <c r="I58" s="11"/>
    </row>
    <row r="59" spans="2:13" ht="21">
      <c r="B59" s="25" t="s">
        <v>66</v>
      </c>
      <c r="C59" s="23"/>
      <c r="D59" s="23"/>
      <c r="E59" s="23"/>
      <c r="F59" s="23"/>
      <c r="G59" s="23"/>
      <c r="H59" s="23"/>
      <c r="I59" s="24"/>
      <c r="J59" s="145"/>
      <c r="K59" s="146" t="s">
        <v>67</v>
      </c>
      <c r="L59" s="145"/>
      <c r="M59" s="145"/>
    </row>
    <row r="60" spans="2:13">
      <c r="B60" s="22"/>
      <c r="C60" s="272" t="s">
        <v>68</v>
      </c>
      <c r="D60" s="272"/>
      <c r="E60" s="272"/>
      <c r="F60" s="272"/>
      <c r="G60" s="272"/>
      <c r="H60" s="272"/>
      <c r="I60" s="273"/>
    </row>
    <row r="61" spans="2:13">
      <c r="B61" s="22"/>
      <c r="C61" s="276" t="s">
        <v>69</v>
      </c>
      <c r="D61" s="276"/>
      <c r="E61" t="s">
        <v>70</v>
      </c>
      <c r="I61" s="11"/>
    </row>
    <row r="62" spans="2:13" ht="48.75" customHeight="1">
      <c r="B62" s="22"/>
      <c r="C62" s="277" t="s">
        <v>71</v>
      </c>
      <c r="D62" s="277"/>
      <c r="E62" s="274" t="s">
        <v>72</v>
      </c>
      <c r="F62" s="274"/>
      <c r="G62" s="274"/>
      <c r="H62" s="274"/>
      <c r="I62" s="275"/>
    </row>
    <row r="63" spans="2:13" ht="17.25" hidden="1" customHeight="1">
      <c r="B63" s="22"/>
      <c r="C63" s="276"/>
      <c r="D63" s="276"/>
      <c r="I63" s="29"/>
    </row>
    <row r="64" spans="2:13" ht="35.25" customHeight="1">
      <c r="B64" s="22"/>
      <c r="C64" s="32" t="s">
        <v>73</v>
      </c>
      <c r="E64" s="274" t="s">
        <v>74</v>
      </c>
      <c r="F64" s="274"/>
      <c r="G64" s="274"/>
      <c r="H64" s="274"/>
      <c r="I64" s="278"/>
    </row>
    <row r="65" spans="2:9" ht="33.75" customHeight="1">
      <c r="B65" s="22"/>
      <c r="C65" s="288" t="s">
        <v>75</v>
      </c>
      <c r="D65" s="288"/>
      <c r="E65" s="274" t="s">
        <v>76</v>
      </c>
      <c r="F65" s="274"/>
      <c r="G65" s="274"/>
      <c r="H65" s="274"/>
      <c r="I65" s="278"/>
    </row>
    <row r="66" spans="2:9" ht="33" customHeight="1">
      <c r="B66" s="22"/>
      <c r="C66" s="288" t="s">
        <v>77</v>
      </c>
      <c r="D66" s="288"/>
      <c r="E66" s="274" t="s">
        <v>78</v>
      </c>
      <c r="F66" s="274"/>
      <c r="G66" s="274"/>
      <c r="H66" s="274"/>
      <c r="I66" s="278"/>
    </row>
    <row r="67" spans="2:9" ht="32.25" customHeight="1">
      <c r="B67" s="28"/>
      <c r="C67" s="288" t="s">
        <v>79</v>
      </c>
      <c r="D67" s="288"/>
      <c r="E67" s="274" t="s">
        <v>80</v>
      </c>
      <c r="F67" s="274"/>
      <c r="G67" s="274"/>
      <c r="H67" s="274"/>
      <c r="I67" s="278"/>
    </row>
    <row r="68" spans="2:9" ht="33" customHeight="1">
      <c r="B68" s="28"/>
      <c r="C68" s="289" t="s">
        <v>81</v>
      </c>
      <c r="D68" s="289"/>
      <c r="E68" s="283" t="s">
        <v>82</v>
      </c>
      <c r="F68" s="283"/>
      <c r="G68" s="283"/>
      <c r="H68" s="283"/>
      <c r="I68" s="290"/>
    </row>
    <row r="69" spans="2:9" ht="31.5" customHeight="1">
      <c r="B69" s="28"/>
      <c r="C69" s="291" t="s">
        <v>83</v>
      </c>
      <c r="D69" s="291"/>
      <c r="E69" s="283" t="s">
        <v>84</v>
      </c>
      <c r="F69" s="283"/>
      <c r="G69" s="283"/>
      <c r="H69" s="283"/>
      <c r="I69" s="290"/>
    </row>
    <row r="70" spans="2:9">
      <c r="B70" s="28"/>
      <c r="C70" s="277" t="s">
        <v>48</v>
      </c>
      <c r="D70" s="277"/>
      <c r="E70" s="272" t="s">
        <v>85</v>
      </c>
      <c r="F70" s="272"/>
      <c r="G70" s="272"/>
      <c r="H70" s="272"/>
      <c r="I70" s="273"/>
    </row>
    <row r="71" spans="2:9">
      <c r="B71" s="28"/>
      <c r="C71" s="21"/>
      <c r="D71" s="21"/>
      <c r="E71" s="26"/>
      <c r="I71" s="29"/>
    </row>
    <row r="72" spans="2:9" ht="18.75">
      <c r="B72" s="36"/>
      <c r="C72" s="37" t="s">
        <v>86</v>
      </c>
      <c r="D72" s="38"/>
      <c r="E72" s="38"/>
      <c r="F72" s="38"/>
      <c r="G72" s="38"/>
      <c r="H72" s="38"/>
      <c r="I72" s="39"/>
    </row>
    <row r="73" spans="2:9">
      <c r="B73" s="28"/>
      <c r="D73" s="272" t="s">
        <v>87</v>
      </c>
      <c r="E73" s="272"/>
      <c r="F73" s="272"/>
      <c r="G73" s="272"/>
      <c r="H73" s="272"/>
      <c r="I73" s="279"/>
    </row>
    <row r="74" spans="2:9">
      <c r="B74" s="28"/>
      <c r="C74" s="276" t="s">
        <v>88</v>
      </c>
      <c r="D74" s="276"/>
      <c r="E74" s="285" t="s">
        <v>89</v>
      </c>
      <c r="F74" s="285"/>
      <c r="G74" s="285"/>
      <c r="H74" s="285"/>
      <c r="I74" s="287"/>
    </row>
    <row r="75" spans="2:9" ht="33.75" customHeight="1">
      <c r="B75" s="28"/>
      <c r="C75" s="288" t="s">
        <v>90</v>
      </c>
      <c r="D75" s="288"/>
      <c r="E75" s="274" t="s">
        <v>91</v>
      </c>
      <c r="F75" s="274"/>
      <c r="G75" s="274"/>
      <c r="H75" s="274"/>
      <c r="I75" s="278"/>
    </row>
    <row r="76" spans="2:9" ht="48" customHeight="1">
      <c r="B76" s="28"/>
      <c r="C76" s="288" t="s">
        <v>92</v>
      </c>
      <c r="D76" s="288"/>
      <c r="E76" s="274" t="s">
        <v>93</v>
      </c>
      <c r="F76" s="274"/>
      <c r="G76" s="274"/>
      <c r="H76" s="274"/>
      <c r="I76" s="278"/>
    </row>
    <row r="77" spans="2:9" ht="15" customHeight="1">
      <c r="B77" s="28"/>
      <c r="C77" s="269"/>
      <c r="D77" s="269"/>
      <c r="E77" s="266"/>
      <c r="F77" s="266"/>
      <c r="G77" s="266"/>
      <c r="H77" s="266"/>
      <c r="I77" s="267"/>
    </row>
    <row r="78" spans="2:9" ht="18.75">
      <c r="B78" s="36"/>
      <c r="C78" s="37" t="s">
        <v>94</v>
      </c>
      <c r="D78" s="38"/>
      <c r="E78" s="38"/>
      <c r="F78" s="38"/>
      <c r="G78" s="38"/>
      <c r="H78" s="38"/>
      <c r="I78" s="39"/>
    </row>
    <row r="79" spans="2:9">
      <c r="B79" s="28"/>
      <c r="D79" s="26" t="s">
        <v>95</v>
      </c>
      <c r="I79" s="29"/>
    </row>
    <row r="80" spans="2:9">
      <c r="B80" s="28"/>
      <c r="C80" s="9" t="s">
        <v>96</v>
      </c>
      <c r="E80" s="272" t="s">
        <v>97</v>
      </c>
      <c r="F80" s="272"/>
      <c r="G80" s="272"/>
      <c r="H80" s="272"/>
      <c r="I80" s="279"/>
    </row>
    <row r="81" spans="2:9" ht="49.5" customHeight="1">
      <c r="B81" s="28"/>
      <c r="C81" s="288" t="s">
        <v>98</v>
      </c>
      <c r="D81" s="288"/>
      <c r="E81" s="272" t="s">
        <v>99</v>
      </c>
      <c r="F81" s="272"/>
      <c r="G81" s="272"/>
      <c r="H81" s="272"/>
      <c r="I81" s="279"/>
    </row>
    <row r="82" spans="2:9">
      <c r="B82" s="28"/>
      <c r="C82" s="31"/>
      <c r="I82" s="29"/>
    </row>
    <row r="83" spans="2:9" ht="34.5" customHeight="1">
      <c r="B83" s="36"/>
      <c r="C83" s="268" t="s">
        <v>100</v>
      </c>
      <c r="D83" s="270" t="s">
        <v>101</v>
      </c>
      <c r="E83" s="270"/>
      <c r="F83" s="270"/>
      <c r="G83" s="270"/>
      <c r="H83" s="270"/>
      <c r="I83" s="271"/>
    </row>
    <row r="84" spans="2:9">
      <c r="B84" s="28"/>
      <c r="C84" s="276" t="s">
        <v>102</v>
      </c>
      <c r="D84" s="276"/>
      <c r="E84" s="285" t="s">
        <v>103</v>
      </c>
      <c r="F84" s="285"/>
      <c r="G84" s="285"/>
      <c r="H84" s="285"/>
      <c r="I84" s="287"/>
    </row>
    <row r="85" spans="2:9">
      <c r="B85" s="28"/>
      <c r="C85" s="292" t="s">
        <v>104</v>
      </c>
      <c r="D85" s="285"/>
      <c r="E85" s="272" t="s">
        <v>105</v>
      </c>
      <c r="F85" s="272"/>
      <c r="G85" s="272"/>
      <c r="H85" s="272"/>
      <c r="I85" s="279"/>
    </row>
    <row r="86" spans="2:9">
      <c r="B86" s="33"/>
      <c r="C86" s="293" t="s">
        <v>106</v>
      </c>
      <c r="D86" s="293"/>
      <c r="E86" s="34" t="s">
        <v>107</v>
      </c>
      <c r="F86" s="34"/>
      <c r="G86" s="34"/>
      <c r="H86" s="34"/>
      <c r="I86" s="35"/>
    </row>
  </sheetData>
  <sheetProtection sheet="1" objects="1" scenarios="1"/>
  <mergeCells count="58">
    <mergeCell ref="C85:D85"/>
    <mergeCell ref="E85:I85"/>
    <mergeCell ref="C86:D86"/>
    <mergeCell ref="D18:I18"/>
    <mergeCell ref="E74:I74"/>
    <mergeCell ref="E80:I80"/>
    <mergeCell ref="C81:D81"/>
    <mergeCell ref="E81:I81"/>
    <mergeCell ref="C84:D84"/>
    <mergeCell ref="E84:I84"/>
    <mergeCell ref="C75:D75"/>
    <mergeCell ref="E75:I75"/>
    <mergeCell ref="E76:I76"/>
    <mergeCell ref="C76:D76"/>
    <mergeCell ref="C74:D74"/>
    <mergeCell ref="C55:I55"/>
    <mergeCell ref="C68:D68"/>
    <mergeCell ref="E68:I68"/>
    <mergeCell ref="C69:D69"/>
    <mergeCell ref="E69:I69"/>
    <mergeCell ref="E70:I70"/>
    <mergeCell ref="D47:I47"/>
    <mergeCell ref="D48:I48"/>
    <mergeCell ref="D49:I49"/>
    <mergeCell ref="C53:I53"/>
    <mergeCell ref="D34:I34"/>
    <mergeCell ref="D36:I36"/>
    <mergeCell ref="D38:I38"/>
    <mergeCell ref="D45:I45"/>
    <mergeCell ref="D44:I44"/>
    <mergeCell ref="D43:I43"/>
    <mergeCell ref="B4:I4"/>
    <mergeCell ref="C6:I6"/>
    <mergeCell ref="D20:I20"/>
    <mergeCell ref="D10:I10"/>
    <mergeCell ref="D46:I46"/>
    <mergeCell ref="D22:I22"/>
    <mergeCell ref="D26:I26"/>
    <mergeCell ref="D28:I28"/>
    <mergeCell ref="D30:I30"/>
    <mergeCell ref="D32:I32"/>
    <mergeCell ref="D16:I16"/>
    <mergeCell ref="C77:D77"/>
    <mergeCell ref="D83:I83"/>
    <mergeCell ref="C60:I60"/>
    <mergeCell ref="E62:I62"/>
    <mergeCell ref="C61:D61"/>
    <mergeCell ref="C62:D62"/>
    <mergeCell ref="E65:I65"/>
    <mergeCell ref="C63:D63"/>
    <mergeCell ref="E64:I64"/>
    <mergeCell ref="D73:I73"/>
    <mergeCell ref="E66:I66"/>
    <mergeCell ref="C65:D65"/>
    <mergeCell ref="C66:D66"/>
    <mergeCell ref="C67:D67"/>
    <mergeCell ref="C70:D70"/>
    <mergeCell ref="E67:I67"/>
  </mergeCells>
  <hyperlinks>
    <hyperlink ref="C57" r:id="rId1" xr:uid="{AA4A96BE-F689-4621-9871-9478914D65C2}"/>
    <hyperlink ref="C58" r:id="rId2" xr:uid="{ED4B8F0A-D158-4460-8340-330DBD268C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36D7-C51D-40E1-9CF8-53F6064DB88F}">
  <dimension ref="B2:F18"/>
  <sheetViews>
    <sheetView workbookViewId="0">
      <selection activeCell="E10" sqref="E10"/>
    </sheetView>
  </sheetViews>
  <sheetFormatPr defaultRowHeight="15.75"/>
  <cols>
    <col min="1" max="1" width="3.75" customWidth="1"/>
    <col min="2" max="2" width="16.25" customWidth="1"/>
    <col min="5" max="5" width="24.125" customWidth="1"/>
    <col min="6" max="6" width="1.5" customWidth="1"/>
  </cols>
  <sheetData>
    <row r="2" spans="2:6" ht="26.25">
      <c r="B2" s="45" t="s">
        <v>108</v>
      </c>
      <c r="C2" s="46"/>
      <c r="D2" s="46"/>
      <c r="E2" s="46"/>
      <c r="F2" s="64"/>
    </row>
    <row r="3" spans="2:6" ht="136.5" customHeight="1">
      <c r="B3" s="296" t="s">
        <v>109</v>
      </c>
      <c r="C3" s="297"/>
      <c r="D3" s="297"/>
      <c r="E3" s="297"/>
      <c r="F3" s="298"/>
    </row>
    <row r="4" spans="2:6" ht="89.25" customHeight="1">
      <c r="B4" s="299" t="s">
        <v>110</v>
      </c>
      <c r="C4" s="297"/>
      <c r="D4" s="297"/>
      <c r="E4" s="297"/>
      <c r="F4" s="298"/>
    </row>
    <row r="5" spans="2:6" ht="21">
      <c r="B5" s="47"/>
      <c r="D5" s="300" t="s">
        <v>111</v>
      </c>
      <c r="E5" s="300"/>
      <c r="F5" s="48"/>
    </row>
    <row r="6" spans="2:6">
      <c r="B6" s="49" t="s">
        <v>112</v>
      </c>
      <c r="C6" s="50"/>
      <c r="D6" s="50"/>
      <c r="E6" s="50"/>
      <c r="F6" s="51"/>
    </row>
    <row r="7" spans="2:6" ht="18.75">
      <c r="B7" s="49"/>
      <c r="C7" s="52"/>
      <c r="D7" s="52" t="s">
        <v>113</v>
      </c>
      <c r="E7" s="140">
        <v>30</v>
      </c>
      <c r="F7" s="51"/>
    </row>
    <row r="8" spans="2:6" ht="18.75">
      <c r="B8" s="53"/>
      <c r="C8" s="52"/>
      <c r="D8" s="52" t="s">
        <v>114</v>
      </c>
      <c r="E8" s="141">
        <v>10</v>
      </c>
      <c r="F8" s="51"/>
    </row>
    <row r="9" spans="2:6" ht="18.75">
      <c r="B9" s="53"/>
      <c r="C9" s="52"/>
      <c r="D9" s="52" t="s">
        <v>115</v>
      </c>
      <c r="E9" s="142">
        <v>51</v>
      </c>
      <c r="F9" s="51"/>
    </row>
    <row r="10" spans="2:6" ht="17.25">
      <c r="B10" s="49"/>
      <c r="C10" s="50"/>
      <c r="D10" s="111" t="s">
        <v>116</v>
      </c>
      <c r="E10" s="143">
        <v>6000</v>
      </c>
      <c r="F10" s="51"/>
    </row>
    <row r="11" spans="2:6">
      <c r="B11" s="49"/>
      <c r="C11" s="50"/>
      <c r="D11" s="50"/>
      <c r="E11" s="50"/>
      <c r="F11" s="51"/>
    </row>
    <row r="12" spans="2:6">
      <c r="B12" s="54" t="s">
        <v>117</v>
      </c>
      <c r="C12" s="55"/>
      <c r="D12" s="55"/>
      <c r="E12" s="55"/>
      <c r="F12" s="56"/>
    </row>
    <row r="13" spans="2:6" ht="18.75">
      <c r="B13" s="57"/>
      <c r="C13" s="58"/>
      <c r="D13" s="59" t="s">
        <v>118</v>
      </c>
      <c r="E13" s="40">
        <f>E7*E8</f>
        <v>300</v>
      </c>
      <c r="F13" s="56"/>
    </row>
    <row r="14" spans="2:6" ht="18.75">
      <c r="B14" s="57"/>
      <c r="C14" s="58"/>
      <c r="D14" s="59" t="s">
        <v>119</v>
      </c>
      <c r="E14" s="41">
        <f>E7*E8*4</f>
        <v>1200</v>
      </c>
      <c r="F14" s="56"/>
    </row>
    <row r="15" spans="2:6" ht="18.75">
      <c r="B15" s="57"/>
      <c r="C15" s="58"/>
      <c r="D15" s="59" t="s">
        <v>120</v>
      </c>
      <c r="E15" s="42">
        <f>E7*E8*E9</f>
        <v>15300</v>
      </c>
      <c r="F15" s="56"/>
    </row>
    <row r="16" spans="2:6" ht="18.75">
      <c r="B16" s="57"/>
      <c r="C16" s="55"/>
      <c r="D16" s="59" t="s">
        <v>121</v>
      </c>
      <c r="E16" s="44">
        <f>E15-E10</f>
        <v>9300</v>
      </c>
      <c r="F16" s="56"/>
    </row>
    <row r="17" spans="2:6" ht="18">
      <c r="B17" s="57"/>
      <c r="C17" s="55"/>
      <c r="D17" s="60" t="s">
        <v>122</v>
      </c>
      <c r="E17" s="43">
        <f>E16/E15</f>
        <v>0.60784313725490191</v>
      </c>
      <c r="F17" s="56"/>
    </row>
    <row r="18" spans="2:6">
      <c r="B18" s="61"/>
      <c r="C18" s="62"/>
      <c r="D18" s="62"/>
      <c r="E18" s="62"/>
      <c r="F18" s="63"/>
    </row>
  </sheetData>
  <sheetProtection sheet="1" objects="1" scenarios="1"/>
  <protectedRanges>
    <protectedRange sqref="E7:E10" name="Range1"/>
  </protectedRanges>
  <mergeCells count="3">
    <mergeCell ref="B3:F3"/>
    <mergeCell ref="B4:F4"/>
    <mergeCell ref="D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28"/>
  <sheetViews>
    <sheetView workbookViewId="0">
      <selection activeCell="F34" sqref="F34"/>
    </sheetView>
  </sheetViews>
  <sheetFormatPr defaultColWidth="11.125" defaultRowHeight="15.75"/>
  <cols>
    <col min="1" max="1" width="2.625" customWidth="1"/>
    <col min="2" max="2" width="33.25" customWidth="1"/>
    <col min="3" max="3" width="24.125" customWidth="1"/>
    <col min="4" max="4" width="28" customWidth="1"/>
    <col min="5" max="5" width="14.25" customWidth="1"/>
    <col min="6" max="7" width="28" customWidth="1"/>
    <col min="27" max="28" width="11.125" hidden="1" customWidth="1"/>
  </cols>
  <sheetData>
    <row r="2" spans="2:28" ht="18.75">
      <c r="C2" s="176" t="s">
        <v>123</v>
      </c>
      <c r="D2" s="124"/>
    </row>
    <row r="3" spans="2:28" ht="18.75">
      <c r="C3" s="177" t="s">
        <v>124</v>
      </c>
      <c r="D3" s="125"/>
    </row>
    <row r="4" spans="2:28" ht="18.75">
      <c r="C4" s="177" t="s">
        <v>125</v>
      </c>
      <c r="D4" s="125"/>
    </row>
    <row r="5" spans="2:28" ht="18.75">
      <c r="C5" s="178" t="s">
        <v>126</v>
      </c>
      <c r="D5" s="126"/>
    </row>
    <row r="6" spans="2:28" ht="21">
      <c r="B6" s="112" t="s">
        <v>127</v>
      </c>
      <c r="C6" s="113"/>
    </row>
    <row r="8" spans="2:28" ht="37.5">
      <c r="B8" s="118" t="s">
        <v>128</v>
      </c>
      <c r="C8" s="119" t="s">
        <v>40</v>
      </c>
      <c r="D8" s="127" t="s">
        <v>129</v>
      </c>
      <c r="E8" s="122" t="s">
        <v>42</v>
      </c>
      <c r="F8" s="123" t="s">
        <v>130</v>
      </c>
      <c r="G8" s="119" t="s">
        <v>131</v>
      </c>
      <c r="H8" s="130" t="s">
        <v>48</v>
      </c>
    </row>
    <row r="9" spans="2:28" ht="18.75">
      <c r="B9" s="115" t="s">
        <v>132</v>
      </c>
      <c r="C9" s="133">
        <v>55013.440000000002</v>
      </c>
      <c r="D9" s="210">
        <f>Budget!D61</f>
        <v>55956.164383561641</v>
      </c>
      <c r="E9" s="211" t="s">
        <v>133</v>
      </c>
      <c r="F9" s="212" t="s">
        <v>134</v>
      </c>
      <c r="G9" s="120"/>
      <c r="H9" s="131"/>
    </row>
    <row r="10" spans="2:28" ht="18.75">
      <c r="B10" s="115" t="s">
        <v>135</v>
      </c>
      <c r="C10" s="133">
        <v>50000</v>
      </c>
      <c r="D10" s="147"/>
      <c r="E10" s="149" t="s">
        <v>136</v>
      </c>
      <c r="F10" s="150" t="s">
        <v>137</v>
      </c>
      <c r="G10" s="120" t="s">
        <v>138</v>
      </c>
      <c r="H10" s="131"/>
    </row>
    <row r="11" spans="2:28" s="6" customFormat="1" ht="18.75" customHeight="1">
      <c r="B11" s="117" t="s">
        <v>139</v>
      </c>
      <c r="C11" s="133">
        <v>0</v>
      </c>
      <c r="D11" s="147"/>
      <c r="E11" s="149"/>
      <c r="F11" s="151"/>
      <c r="G11" s="121"/>
      <c r="H11" s="131"/>
    </row>
    <row r="12" spans="2:28" s="1" customFormat="1" ht="18.75">
      <c r="B12" s="179" t="s">
        <v>140</v>
      </c>
      <c r="C12" s="133">
        <v>0</v>
      </c>
      <c r="D12" s="147"/>
      <c r="E12" s="149"/>
      <c r="F12" s="150"/>
      <c r="G12" s="120"/>
      <c r="H12" s="131"/>
      <c r="AA12" s="1" t="s">
        <v>136</v>
      </c>
      <c r="AB12" s="1" t="s">
        <v>134</v>
      </c>
    </row>
    <row r="13" spans="2:28" s="1" customFormat="1" ht="18.75">
      <c r="B13" s="116" t="s">
        <v>140</v>
      </c>
      <c r="C13" s="133">
        <v>0</v>
      </c>
      <c r="D13" s="147"/>
      <c r="E13" s="149"/>
      <c r="F13" s="150"/>
      <c r="G13" s="120"/>
      <c r="H13" s="131"/>
      <c r="AA13" s="1" t="s">
        <v>141</v>
      </c>
      <c r="AB13" s="1" t="s">
        <v>137</v>
      </c>
    </row>
    <row r="14" spans="2:28" s="1" customFormat="1" ht="18.75">
      <c r="B14" s="116" t="s">
        <v>140</v>
      </c>
      <c r="C14" s="133">
        <v>0</v>
      </c>
      <c r="D14" s="147"/>
      <c r="E14" s="149"/>
      <c r="F14" s="150"/>
      <c r="G14" s="120"/>
      <c r="H14" s="131"/>
      <c r="AA14" s="1" t="s">
        <v>142</v>
      </c>
    </row>
    <row r="15" spans="2:28" s="1" customFormat="1" ht="18.75">
      <c r="B15" s="116" t="s">
        <v>140</v>
      </c>
      <c r="C15" s="133">
        <v>0</v>
      </c>
      <c r="D15" s="147"/>
      <c r="E15" s="149"/>
      <c r="F15" s="150"/>
      <c r="G15" s="120"/>
      <c r="H15" s="131"/>
      <c r="AA15" s="1" t="s">
        <v>143</v>
      </c>
    </row>
    <row r="16" spans="2:28" s="1" customFormat="1" ht="18.75">
      <c r="B16" s="116" t="s">
        <v>140</v>
      </c>
      <c r="C16" s="133">
        <v>0</v>
      </c>
      <c r="D16" s="147"/>
      <c r="E16" s="149"/>
      <c r="F16" s="150"/>
      <c r="G16" s="120"/>
      <c r="H16" s="131"/>
      <c r="AA16" s="1" t="s">
        <v>144</v>
      </c>
    </row>
    <row r="17" spans="2:27" s="1" customFormat="1" ht="18.75">
      <c r="B17" s="116" t="s">
        <v>140</v>
      </c>
      <c r="C17" s="133">
        <v>0</v>
      </c>
      <c r="D17" s="147"/>
      <c r="E17" s="149"/>
      <c r="F17" s="150"/>
      <c r="G17" s="120"/>
      <c r="H17" s="131"/>
      <c r="AA17" s="1" t="s">
        <v>145</v>
      </c>
    </row>
    <row r="18" spans="2:27" s="1" customFormat="1" ht="18.75">
      <c r="B18" s="128" t="s">
        <v>140</v>
      </c>
      <c r="C18" s="134">
        <v>0</v>
      </c>
      <c r="D18" s="148"/>
      <c r="E18" s="149"/>
      <c r="F18" s="152"/>
      <c r="G18" s="129"/>
      <c r="H18" s="132"/>
      <c r="AA18" s="1" t="s">
        <v>146</v>
      </c>
    </row>
    <row r="19" spans="2:27" s="1" customFormat="1" ht="18.75">
      <c r="B19" s="204" t="s">
        <v>147</v>
      </c>
      <c r="C19" s="207">
        <f>SUM(C9:C18)</f>
        <v>105013.44</v>
      </c>
      <c r="D19" s="230">
        <f>D9</f>
        <v>55956.164383561641</v>
      </c>
      <c r="E19" s="229" t="s">
        <v>148</v>
      </c>
      <c r="F19" s="114"/>
      <c r="AA19" s="1" t="s">
        <v>149</v>
      </c>
    </row>
    <row r="20" spans="2:27" s="1" customFormat="1" ht="18.75">
      <c r="B20" s="205" t="s">
        <v>52</v>
      </c>
      <c r="C20" s="208">
        <f>Budget!C65</f>
        <v>105013.43835616438</v>
      </c>
      <c r="G20"/>
    </row>
    <row r="21" spans="2:27" s="1" customFormat="1" ht="18.75">
      <c r="C21" s="235" t="s">
        <v>150</v>
      </c>
      <c r="E21" s="209" t="s">
        <v>151</v>
      </c>
      <c r="F21" s="2"/>
    </row>
    <row r="22" spans="2:27" s="1" customFormat="1" ht="16.5" customHeight="1">
      <c r="B22" s="205" t="s">
        <v>152</v>
      </c>
      <c r="C22" s="206">
        <f>C19+D19</f>
        <v>160969.60438356164</v>
      </c>
      <c r="E22" s="9" t="s">
        <v>153</v>
      </c>
    </row>
    <row r="23" spans="2:27" ht="18.75">
      <c r="B23" s="205"/>
      <c r="C23" s="182" t="s">
        <v>154</v>
      </c>
      <c r="E23" s="228" t="s">
        <v>56</v>
      </c>
      <c r="F23" s="231">
        <f>C10</f>
        <v>50000</v>
      </c>
    </row>
    <row r="24" spans="2:27" ht="18.75">
      <c r="B24" s="1"/>
      <c r="E24" s="1" t="s">
        <v>58</v>
      </c>
      <c r="F24" s="233">
        <f>SUM(C11:C18)+SUM(C9:D9)</f>
        <v>110969.60438356164</v>
      </c>
    </row>
    <row r="25" spans="2:27" ht="18.75">
      <c r="E25" s="228" t="s">
        <v>155</v>
      </c>
      <c r="F25" s="232">
        <f>Budget!C67</f>
        <v>147972.6</v>
      </c>
    </row>
    <row r="26" spans="2:27" ht="18.75">
      <c r="B26" s="135"/>
      <c r="C26" s="136"/>
    </row>
    <row r="27" spans="2:27" ht="18.75">
      <c r="B27" s="137"/>
      <c r="C27" s="136"/>
    </row>
    <row r="28" spans="2:27" ht="21">
      <c r="B28" s="138"/>
      <c r="C28" s="139"/>
    </row>
  </sheetData>
  <sheetProtection sheet="1" objects="1" scenarios="1"/>
  <protectedRanges>
    <protectedRange sqref="B9:C18" name="Range1"/>
    <protectedRange sqref="G9:H18" name="Range2"/>
    <protectedRange sqref="D2:D5" name="Range3"/>
  </protectedRanges>
  <dataValidations count="1">
    <dataValidation type="list" allowBlank="1" showInputMessage="1" showErrorMessage="1" sqref="F9:F18" xr:uid="{82D4B95F-77DE-1F42-B493-7CC22734ED6C}">
      <formula1>$AB$12:$AB$13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717C66-8A46-A642-8737-995712F6F136}">
          <x14:formula1>
            <xm:f>'Conditional Data (Do not edit)'!$C$20:$C$27</xm:f>
          </x14:formula1>
          <xm:sqref>E9:E18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19"/>
  <sheetViews>
    <sheetView tabSelected="1" workbookViewId="0">
      <selection activeCell="C4" sqref="C4"/>
    </sheetView>
  </sheetViews>
  <sheetFormatPr defaultColWidth="11.125" defaultRowHeight="15.75"/>
  <cols>
    <col min="1" max="1" width="3.375" style="3" customWidth="1"/>
    <col min="2" max="2" width="33.125" style="3" customWidth="1"/>
    <col min="3" max="3" width="16.125" style="3" customWidth="1"/>
    <col min="4" max="4" width="20.75" style="3" customWidth="1"/>
    <col min="5" max="5" width="20" style="3" customWidth="1"/>
    <col min="6" max="12" width="21.5" style="3" customWidth="1"/>
    <col min="13" max="13" width="26.375" style="3" customWidth="1"/>
    <col min="14" max="16384" width="11.125" style="3"/>
  </cols>
  <sheetData>
    <row r="1" spans="1:13" ht="18.75">
      <c r="A1" s="66"/>
    </row>
    <row r="2" spans="1:13" ht="44.25" customHeight="1">
      <c r="A2" s="66"/>
      <c r="B2" s="304" t="s">
        <v>156</v>
      </c>
      <c r="C2" s="305"/>
      <c r="D2" s="305"/>
      <c r="E2" s="305"/>
      <c r="F2" s="305"/>
      <c r="G2" s="106"/>
      <c r="H2" s="106"/>
      <c r="I2" s="106"/>
      <c r="J2" s="106"/>
    </row>
    <row r="3" spans="1:13" ht="14.25" customHeight="1">
      <c r="A3" s="66"/>
      <c r="B3" s="167"/>
      <c r="C3" s="168"/>
      <c r="D3" s="225" t="s">
        <v>157</v>
      </c>
      <c r="E3" s="214"/>
      <c r="F3" s="78"/>
      <c r="G3" s="79"/>
      <c r="H3" s="78"/>
      <c r="I3" s="78"/>
      <c r="J3" s="78"/>
    </row>
    <row r="4" spans="1:13" ht="14.25" customHeight="1">
      <c r="A4" s="66"/>
      <c r="B4" s="107" t="s">
        <v>123</v>
      </c>
      <c r="C4" s="164"/>
      <c r="D4" s="156" t="s">
        <v>158</v>
      </c>
      <c r="E4" s="155">
        <f>C7-C6</f>
        <v>362</v>
      </c>
      <c r="F4" s="78"/>
      <c r="G4" s="78"/>
      <c r="H4" s="78"/>
      <c r="I4" s="78"/>
      <c r="J4" s="78"/>
    </row>
    <row r="5" spans="1:13" ht="14.25" customHeight="1">
      <c r="A5" s="7"/>
      <c r="B5" s="107" t="s">
        <v>124</v>
      </c>
      <c r="C5" s="164"/>
      <c r="D5" s="156" t="s">
        <v>159</v>
      </c>
      <c r="E5" s="166">
        <f>E4/7</f>
        <v>51.714285714285715</v>
      </c>
      <c r="F5" s="78"/>
      <c r="G5" s="78"/>
      <c r="H5" s="78"/>
      <c r="I5" s="78"/>
      <c r="J5" s="78"/>
    </row>
    <row r="6" spans="1:13" ht="14.25" customHeight="1">
      <c r="A6" s="7"/>
      <c r="B6" s="107" t="s">
        <v>125</v>
      </c>
      <c r="C6" s="165">
        <v>41231</v>
      </c>
      <c r="D6" s="156" t="s">
        <v>160</v>
      </c>
      <c r="E6" s="166">
        <f>E5/4.348125</f>
        <v>11.893468038358078</v>
      </c>
      <c r="F6" s="78"/>
      <c r="G6" s="78"/>
      <c r="H6" s="78"/>
      <c r="I6" s="78"/>
      <c r="J6" s="78"/>
    </row>
    <row r="7" spans="1:13" ht="14.25" customHeight="1">
      <c r="A7" s="65"/>
      <c r="B7" s="107" t="s">
        <v>126</v>
      </c>
      <c r="C7" s="165">
        <v>41593</v>
      </c>
      <c r="D7" s="106"/>
      <c r="E7" s="154" t="s">
        <v>154</v>
      </c>
      <c r="F7" s="78"/>
      <c r="G7" s="78"/>
      <c r="H7" s="78"/>
      <c r="I7" s="78"/>
      <c r="J7" s="78"/>
    </row>
    <row r="8" spans="1:13" ht="14.25" customHeight="1">
      <c r="B8" s="163"/>
      <c r="C8" s="159"/>
      <c r="D8" s="158"/>
      <c r="E8" s="158"/>
      <c r="F8" s="160"/>
      <c r="G8" s="159"/>
      <c r="H8" s="161"/>
      <c r="I8" s="78"/>
      <c r="J8" s="78"/>
    </row>
    <row r="9" spans="1:13" ht="14.25" customHeight="1">
      <c r="A9" s="77"/>
      <c r="B9" s="153" t="s">
        <v>86</v>
      </c>
      <c r="C9" s="162" t="s">
        <v>161</v>
      </c>
      <c r="D9" s="162" t="s">
        <v>161</v>
      </c>
      <c r="E9" s="162" t="s">
        <v>161</v>
      </c>
      <c r="F9" s="162" t="s">
        <v>161</v>
      </c>
      <c r="G9" s="162" t="s">
        <v>161</v>
      </c>
      <c r="H9" s="109" t="s">
        <v>154</v>
      </c>
      <c r="I9" s="169"/>
      <c r="J9" s="169"/>
      <c r="K9" s="186"/>
      <c r="L9" s="80" t="s">
        <v>161</v>
      </c>
      <c r="M9" s="81" t="s">
        <v>161</v>
      </c>
    </row>
    <row r="10" spans="1:13" ht="6" customHeight="1">
      <c r="A10" s="66"/>
      <c r="B10" s="82" t="s">
        <v>161</v>
      </c>
      <c r="C10" s="78"/>
      <c r="D10" s="78"/>
      <c r="E10" s="78"/>
      <c r="F10" s="78"/>
      <c r="G10" s="78"/>
      <c r="H10" s="171"/>
      <c r="I10" s="172"/>
      <c r="J10" s="172"/>
      <c r="L10" s="78"/>
      <c r="M10" s="83" t="s">
        <v>161</v>
      </c>
    </row>
    <row r="11" spans="1:13" ht="63" customHeight="1">
      <c r="A11" s="67"/>
      <c r="B11" s="84" t="s">
        <v>69</v>
      </c>
      <c r="C11" s="85" t="s">
        <v>162</v>
      </c>
      <c r="D11" s="85" t="s">
        <v>163</v>
      </c>
      <c r="E11" s="85" t="s">
        <v>164</v>
      </c>
      <c r="F11" s="85" t="s">
        <v>165</v>
      </c>
      <c r="G11" s="85" t="s">
        <v>73</v>
      </c>
      <c r="H11" s="183" t="s">
        <v>75</v>
      </c>
      <c r="I11" s="184" t="s">
        <v>77</v>
      </c>
      <c r="J11" s="184" t="s">
        <v>79</v>
      </c>
      <c r="K11" s="196" t="s">
        <v>81</v>
      </c>
      <c r="L11" s="85" t="s">
        <v>83</v>
      </c>
      <c r="M11" s="86" t="s">
        <v>48</v>
      </c>
    </row>
    <row r="12" spans="1:13" s="4" customFormat="1" ht="14.25" customHeight="1">
      <c r="A12" s="68"/>
      <c r="B12" s="87" t="s">
        <v>166</v>
      </c>
      <c r="C12" s="88" t="s">
        <v>167</v>
      </c>
      <c r="D12" s="88" t="s">
        <v>168</v>
      </c>
      <c r="E12" s="217">
        <v>90000</v>
      </c>
      <c r="F12" s="90">
        <v>0.7</v>
      </c>
      <c r="G12" s="90">
        <v>0.6</v>
      </c>
      <c r="H12" s="170">
        <f>(E12*(E4/365))*F12</f>
        <v>62482.191780821908</v>
      </c>
      <c r="I12" s="173">
        <f>H12*(1-G12)</f>
        <v>24992.876712328765</v>
      </c>
      <c r="J12" s="173">
        <f>H12*G12</f>
        <v>37489.315068493146</v>
      </c>
      <c r="K12" s="197">
        <v>62482.19</v>
      </c>
      <c r="L12" s="89">
        <v>3400</v>
      </c>
      <c r="M12" s="91" t="s">
        <v>161</v>
      </c>
    </row>
    <row r="13" spans="1:13" s="4" customFormat="1" ht="14.25" customHeight="1">
      <c r="A13" s="68"/>
      <c r="B13" s="213" t="s">
        <v>166</v>
      </c>
      <c r="C13" s="216" t="s">
        <v>169</v>
      </c>
      <c r="D13" s="216" t="s">
        <v>168</v>
      </c>
      <c r="E13" s="217">
        <v>90000</v>
      </c>
      <c r="F13" s="215">
        <v>0.3</v>
      </c>
      <c r="G13" s="215">
        <v>0.6</v>
      </c>
      <c r="H13" s="108">
        <f>(E13*(E4/365))*F13</f>
        <v>26778.082191780821</v>
      </c>
      <c r="I13" s="223">
        <f>H13*(1-G13)</f>
        <v>10711.232876712329</v>
      </c>
      <c r="J13" s="223">
        <f>H13*G13</f>
        <v>16066.849315068492</v>
      </c>
      <c r="K13" s="226">
        <v>26778.080000000002</v>
      </c>
      <c r="L13" s="240">
        <v>0</v>
      </c>
      <c r="M13" s="83" t="s">
        <v>161</v>
      </c>
    </row>
    <row r="14" spans="1:13" s="4" customFormat="1" ht="14.25" customHeight="1">
      <c r="A14" s="68"/>
      <c r="B14" s="213" t="s">
        <v>170</v>
      </c>
      <c r="C14" s="216" t="s">
        <v>171</v>
      </c>
      <c r="D14" s="216" t="s">
        <v>172</v>
      </c>
      <c r="E14" s="218">
        <v>35000</v>
      </c>
      <c r="F14" s="215">
        <v>1</v>
      </c>
      <c r="G14" s="215">
        <v>0</v>
      </c>
      <c r="H14" s="108">
        <f>(E14*(E4/365))*F14</f>
        <v>34712.32876712329</v>
      </c>
      <c r="I14" s="223">
        <f>H14*(1-G14)</f>
        <v>34712.32876712329</v>
      </c>
      <c r="J14" s="223">
        <f>H14*G14</f>
        <v>0</v>
      </c>
      <c r="K14" s="226">
        <v>34712.33</v>
      </c>
      <c r="L14" s="240">
        <v>25000</v>
      </c>
      <c r="M14" s="83" t="s">
        <v>161</v>
      </c>
    </row>
    <row r="15" spans="1:13" s="4" customFormat="1" ht="14.25" customHeight="1">
      <c r="A15" s="69"/>
      <c r="B15" s="213" t="s">
        <v>161</v>
      </c>
      <c r="C15" s="216"/>
      <c r="D15" s="216"/>
      <c r="E15" s="218">
        <v>0</v>
      </c>
      <c r="F15" s="215">
        <v>0</v>
      </c>
      <c r="G15" s="215">
        <v>0</v>
      </c>
      <c r="H15" s="108">
        <f>(E15*(E4/365))*F15</f>
        <v>0</v>
      </c>
      <c r="I15" s="223">
        <f>H15*(1-G15)</f>
        <v>0</v>
      </c>
      <c r="J15" s="223">
        <f>H15*G15</f>
        <v>0</v>
      </c>
      <c r="K15" s="226" t="s">
        <v>140</v>
      </c>
      <c r="L15" s="238"/>
      <c r="M15" s="83" t="s">
        <v>161</v>
      </c>
    </row>
    <row r="16" spans="1:13" s="4" customFormat="1" ht="14.25" customHeight="1">
      <c r="A16" s="70"/>
      <c r="B16" s="213" t="s">
        <v>161</v>
      </c>
      <c r="C16" s="216"/>
      <c r="D16" s="216"/>
      <c r="E16" s="218">
        <v>0</v>
      </c>
      <c r="F16" s="215">
        <v>0</v>
      </c>
      <c r="G16" s="215">
        <v>0</v>
      </c>
      <c r="H16" s="108">
        <f>(E16*(E4/365))*F16</f>
        <v>0</v>
      </c>
      <c r="I16" s="223">
        <f>H16*(1-G16)</f>
        <v>0</v>
      </c>
      <c r="J16" s="223">
        <f>H16*G16</f>
        <v>0</v>
      </c>
      <c r="K16" s="226" t="s">
        <v>140</v>
      </c>
      <c r="L16" s="238"/>
      <c r="M16" s="83" t="s">
        <v>161</v>
      </c>
    </row>
    <row r="17" spans="1:13" s="4" customFormat="1" ht="14.25" customHeight="1">
      <c r="A17" s="70"/>
      <c r="B17" s="213" t="s">
        <v>161</v>
      </c>
      <c r="C17" s="216"/>
      <c r="D17" s="216"/>
      <c r="E17" s="218">
        <v>0</v>
      </c>
      <c r="F17" s="215">
        <v>0</v>
      </c>
      <c r="G17" s="215">
        <v>0</v>
      </c>
      <c r="H17" s="108">
        <f>(E17*(E4/365))*F17</f>
        <v>0</v>
      </c>
      <c r="I17" s="223">
        <f>H17*(1-G17)</f>
        <v>0</v>
      </c>
      <c r="J17" s="223">
        <f>H17*G17</f>
        <v>0</v>
      </c>
      <c r="K17" s="226" t="s">
        <v>140</v>
      </c>
      <c r="L17" s="238"/>
      <c r="M17" s="83" t="s">
        <v>161</v>
      </c>
    </row>
    <row r="18" spans="1:13" s="4" customFormat="1" ht="14.25" customHeight="1">
      <c r="A18" s="68"/>
      <c r="B18" s="213" t="s">
        <v>161</v>
      </c>
      <c r="C18" s="216"/>
      <c r="D18" s="216"/>
      <c r="E18" s="218">
        <v>0</v>
      </c>
      <c r="F18" s="215">
        <v>0</v>
      </c>
      <c r="G18" s="215">
        <v>0</v>
      </c>
      <c r="H18" s="108">
        <f>(E18*(E4/365))*F18</f>
        <v>0</v>
      </c>
      <c r="I18" s="223">
        <f>H18*(1-G18)</f>
        <v>0</v>
      </c>
      <c r="J18" s="223">
        <f>H18*G18</f>
        <v>0</v>
      </c>
      <c r="K18" s="226" t="s">
        <v>140</v>
      </c>
      <c r="L18" s="238"/>
      <c r="M18" s="83" t="s">
        <v>161</v>
      </c>
    </row>
    <row r="19" spans="1:13" s="4" customFormat="1" ht="14.25" customHeight="1">
      <c r="A19" s="68"/>
      <c r="B19" s="213" t="s">
        <v>161</v>
      </c>
      <c r="C19" s="216"/>
      <c r="D19" s="216"/>
      <c r="E19" s="218">
        <v>0</v>
      </c>
      <c r="F19" s="215">
        <v>0</v>
      </c>
      <c r="G19" s="215">
        <v>0</v>
      </c>
      <c r="H19" s="108">
        <f>(E19*(E4/365))*F19</f>
        <v>0</v>
      </c>
      <c r="I19" s="223">
        <f>H19*(1-G19)</f>
        <v>0</v>
      </c>
      <c r="J19" s="223">
        <f>H19*G19</f>
        <v>0</v>
      </c>
      <c r="K19" s="226" t="s">
        <v>140</v>
      </c>
      <c r="L19" s="238"/>
      <c r="M19" s="83" t="s">
        <v>161</v>
      </c>
    </row>
    <row r="20" spans="1:13" s="4" customFormat="1" ht="14.25" customHeight="1">
      <c r="A20" s="68"/>
      <c r="B20" s="213" t="s">
        <v>161</v>
      </c>
      <c r="C20" s="216"/>
      <c r="D20" s="216"/>
      <c r="E20" s="218">
        <v>0</v>
      </c>
      <c r="F20" s="215">
        <v>0</v>
      </c>
      <c r="G20" s="215">
        <v>0</v>
      </c>
      <c r="H20" s="108">
        <f>(E20*(E4/365))*F20</f>
        <v>0</v>
      </c>
      <c r="I20" s="223">
        <f>H20*(1-G20)</f>
        <v>0</v>
      </c>
      <c r="J20" s="223">
        <f>H20*G20</f>
        <v>0</v>
      </c>
      <c r="K20" s="226" t="s">
        <v>140</v>
      </c>
      <c r="L20" s="238"/>
      <c r="M20" s="83" t="s">
        <v>161</v>
      </c>
    </row>
    <row r="21" spans="1:13" s="4" customFormat="1" ht="14.25" customHeight="1">
      <c r="A21" s="68"/>
      <c r="B21" s="219" t="s">
        <v>161</v>
      </c>
      <c r="C21" s="220" t="s">
        <v>161</v>
      </c>
      <c r="D21" s="220" t="s">
        <v>161</v>
      </c>
      <c r="E21" s="221">
        <v>0</v>
      </c>
      <c r="F21" s="222">
        <v>0</v>
      </c>
      <c r="G21" s="222">
        <v>0</v>
      </c>
      <c r="H21" s="108">
        <f>(E21*(E4/365))*F21</f>
        <v>0</v>
      </c>
      <c r="I21" s="223">
        <f>H21*(1-G21)</f>
        <v>0</v>
      </c>
      <c r="J21" s="223">
        <f>H21*G21</f>
        <v>0</v>
      </c>
      <c r="K21" s="227" t="s">
        <v>140</v>
      </c>
      <c r="L21" s="239"/>
      <c r="M21" s="94" t="s">
        <v>161</v>
      </c>
    </row>
    <row r="22" spans="1:13" s="4" customFormat="1" ht="14.25" customHeight="1">
      <c r="A22" s="71"/>
      <c r="B22" s="78"/>
      <c r="C22" s="78"/>
      <c r="D22" s="78"/>
      <c r="E22" s="78"/>
      <c r="F22" s="78"/>
      <c r="G22" s="78"/>
      <c r="H22" s="78"/>
      <c r="I22" s="78"/>
      <c r="J22" s="78"/>
    </row>
    <row r="23" spans="1:13" s="4" customFormat="1" ht="14.25" customHeight="1">
      <c r="A23" s="72"/>
      <c r="B23" s="302" t="s">
        <v>173</v>
      </c>
      <c r="C23" s="303"/>
      <c r="D23" s="80" t="s">
        <v>161</v>
      </c>
      <c r="E23" s="80" t="s">
        <v>161</v>
      </c>
      <c r="F23" s="180"/>
      <c r="G23" s="195" t="s">
        <v>154</v>
      </c>
      <c r="H23" s="169"/>
      <c r="I23" s="194"/>
      <c r="J23" s="186"/>
      <c r="K23" s="80" t="s">
        <v>161</v>
      </c>
      <c r="L23" s="81" t="s">
        <v>161</v>
      </c>
      <c r="M23" s="237"/>
    </row>
    <row r="24" spans="1:13" s="4" customFormat="1" ht="5.25" customHeight="1">
      <c r="A24" s="67"/>
      <c r="B24" s="82" t="s">
        <v>161</v>
      </c>
      <c r="C24" s="78"/>
      <c r="D24" s="78"/>
      <c r="E24" s="78"/>
      <c r="G24" s="181"/>
      <c r="H24" s="187"/>
      <c r="I24" s="188"/>
      <c r="J24" s="3"/>
      <c r="K24" s="78"/>
      <c r="L24" s="83" t="s">
        <v>161</v>
      </c>
      <c r="M24" s="237"/>
    </row>
    <row r="25" spans="1:13" s="4" customFormat="1" ht="49.5" customHeight="1">
      <c r="A25" s="68"/>
      <c r="B25" s="84" t="s">
        <v>69</v>
      </c>
      <c r="C25" s="85" t="s">
        <v>71</v>
      </c>
      <c r="D25" s="85" t="s">
        <v>174</v>
      </c>
      <c r="E25" s="85" t="s">
        <v>175</v>
      </c>
      <c r="F25" s="85" t="s">
        <v>73</v>
      </c>
      <c r="G25" s="185" t="s">
        <v>75</v>
      </c>
      <c r="H25" s="184" t="s">
        <v>77</v>
      </c>
      <c r="I25" s="189" t="s">
        <v>79</v>
      </c>
      <c r="J25" s="196" t="s">
        <v>81</v>
      </c>
      <c r="K25" s="85" t="s">
        <v>83</v>
      </c>
      <c r="L25" s="86" t="s">
        <v>48</v>
      </c>
      <c r="M25" s="237"/>
    </row>
    <row r="26" spans="1:13" ht="14.25" customHeight="1">
      <c r="A26" s="68"/>
      <c r="B26" s="87" t="s">
        <v>176</v>
      </c>
      <c r="C26" s="88" t="s">
        <v>177</v>
      </c>
      <c r="D26" s="89">
        <v>50</v>
      </c>
      <c r="E26" s="88">
        <v>240</v>
      </c>
      <c r="F26" s="191">
        <v>0.2</v>
      </c>
      <c r="G26" s="108">
        <f>D26*E26</f>
        <v>12000</v>
      </c>
      <c r="H26" s="173">
        <f>G26*(1-F26)</f>
        <v>9600</v>
      </c>
      <c r="I26" s="190">
        <f>G26*F26</f>
        <v>2400</v>
      </c>
      <c r="J26" s="224">
        <v>12000</v>
      </c>
      <c r="K26" s="241">
        <v>9600</v>
      </c>
      <c r="L26" s="83" t="s">
        <v>161</v>
      </c>
    </row>
    <row r="27" spans="1:13" ht="14.25" customHeight="1">
      <c r="A27" s="68"/>
      <c r="B27" s="245" t="s">
        <v>178</v>
      </c>
      <c r="C27" s="246" t="s">
        <v>179</v>
      </c>
      <c r="D27" s="247">
        <v>40</v>
      </c>
      <c r="E27" s="246">
        <v>220</v>
      </c>
      <c r="F27" s="254">
        <v>0</v>
      </c>
      <c r="G27" s="108">
        <f>D27*E27</f>
        <v>8800</v>
      </c>
      <c r="H27" s="223">
        <f>G27*(1-F27)</f>
        <v>8800</v>
      </c>
      <c r="I27" s="190">
        <f>G27*F27</f>
        <v>0</v>
      </c>
      <c r="J27" s="256">
        <v>0</v>
      </c>
      <c r="K27" s="257">
        <v>0</v>
      </c>
      <c r="L27" s="83" t="s">
        <v>161</v>
      </c>
    </row>
    <row r="28" spans="1:13" ht="14.25" customHeight="1">
      <c r="A28" s="69"/>
      <c r="B28" s="245" t="s">
        <v>161</v>
      </c>
      <c r="C28" s="246"/>
      <c r="D28" s="247"/>
      <c r="E28" s="246"/>
      <c r="F28" s="254"/>
      <c r="G28" s="108">
        <f>D28*E28</f>
        <v>0</v>
      </c>
      <c r="H28" s="223">
        <f>G28*(1-F28)</f>
        <v>0</v>
      </c>
      <c r="I28" s="190">
        <f>G28*F28</f>
        <v>0</v>
      </c>
      <c r="J28" s="198" t="s">
        <v>140</v>
      </c>
      <c r="K28" s="257" t="s">
        <v>140</v>
      </c>
      <c r="L28" s="83" t="s">
        <v>161</v>
      </c>
    </row>
    <row r="29" spans="1:13" ht="14.25" customHeight="1">
      <c r="A29" s="68"/>
      <c r="B29" s="245" t="s">
        <v>161</v>
      </c>
      <c r="C29" s="246"/>
      <c r="D29" s="247"/>
      <c r="E29" s="246"/>
      <c r="F29" s="254"/>
      <c r="G29" s="108">
        <f>D29*E29</f>
        <v>0</v>
      </c>
      <c r="H29" s="223">
        <f>G29*(1-F29)</f>
        <v>0</v>
      </c>
      <c r="I29" s="190">
        <f>G29*F29</f>
        <v>0</v>
      </c>
      <c r="J29" s="198" t="s">
        <v>140</v>
      </c>
      <c r="K29" s="257" t="s">
        <v>140</v>
      </c>
      <c r="L29" s="83" t="s">
        <v>161</v>
      </c>
    </row>
    <row r="30" spans="1:13" ht="14.25" customHeight="1">
      <c r="A30" s="70"/>
      <c r="B30" s="245" t="s">
        <v>161</v>
      </c>
      <c r="C30" s="246"/>
      <c r="D30" s="247"/>
      <c r="E30" s="246"/>
      <c r="F30" s="254"/>
      <c r="G30" s="108">
        <f>D30*E30</f>
        <v>0</v>
      </c>
      <c r="H30" s="223">
        <f>G30*(1-F30)</f>
        <v>0</v>
      </c>
      <c r="I30" s="190">
        <f>G30*F30</f>
        <v>0</v>
      </c>
      <c r="J30" s="198" t="s">
        <v>140</v>
      </c>
      <c r="K30" s="257" t="s">
        <v>140</v>
      </c>
      <c r="L30" s="83" t="s">
        <v>161</v>
      </c>
    </row>
    <row r="31" spans="1:13" ht="14.25" customHeight="1">
      <c r="A31" s="68"/>
      <c r="B31" s="248" t="s">
        <v>161</v>
      </c>
      <c r="C31" s="249"/>
      <c r="D31" s="250"/>
      <c r="E31" s="249"/>
      <c r="F31" s="254"/>
      <c r="G31" s="108">
        <f>D31*E31</f>
        <v>0</v>
      </c>
      <c r="H31" s="223">
        <f>G31*(1-F31)</f>
        <v>0</v>
      </c>
      <c r="I31" s="190">
        <f>G31*F31</f>
        <v>0</v>
      </c>
      <c r="J31" s="198" t="s">
        <v>140</v>
      </c>
      <c r="K31" s="257" t="s">
        <v>140</v>
      </c>
      <c r="L31" s="83" t="s">
        <v>161</v>
      </c>
    </row>
    <row r="32" spans="1:13" ht="14.25" customHeight="1">
      <c r="A32" s="68"/>
      <c r="B32" s="248" t="s">
        <v>161</v>
      </c>
      <c r="C32" s="249"/>
      <c r="D32" s="250"/>
      <c r="E32" s="249"/>
      <c r="F32" s="254"/>
      <c r="G32" s="108">
        <f>D32*E32</f>
        <v>0</v>
      </c>
      <c r="H32" s="223">
        <f>G32*(1-F32)</f>
        <v>0</v>
      </c>
      <c r="I32" s="190">
        <f>G32*F32</f>
        <v>0</v>
      </c>
      <c r="J32" s="198" t="s">
        <v>140</v>
      </c>
      <c r="K32" s="257" t="s">
        <v>140</v>
      </c>
      <c r="L32" s="83" t="s">
        <v>161</v>
      </c>
    </row>
    <row r="33" spans="1:12" ht="14.25" customHeight="1">
      <c r="A33" s="68"/>
      <c r="B33" s="248" t="s">
        <v>161</v>
      </c>
      <c r="C33" s="249"/>
      <c r="D33" s="250"/>
      <c r="E33" s="249"/>
      <c r="F33" s="254"/>
      <c r="G33" s="108">
        <f>D33*E33</f>
        <v>0</v>
      </c>
      <c r="H33" s="223">
        <f>G33*(1-F33)</f>
        <v>0</v>
      </c>
      <c r="I33" s="190">
        <f>G33*F33</f>
        <v>0</v>
      </c>
      <c r="J33" s="198" t="s">
        <v>140</v>
      </c>
      <c r="K33" s="257" t="s">
        <v>140</v>
      </c>
      <c r="L33" s="83" t="s">
        <v>161</v>
      </c>
    </row>
    <row r="34" spans="1:12" ht="14.25" customHeight="1">
      <c r="A34" s="68"/>
      <c r="B34" s="248" t="s">
        <v>161</v>
      </c>
      <c r="C34" s="249"/>
      <c r="D34" s="250"/>
      <c r="E34" s="249"/>
      <c r="F34" s="254"/>
      <c r="G34" s="108">
        <f>D34*E34</f>
        <v>0</v>
      </c>
      <c r="H34" s="223">
        <f>G34*(1-F34)</f>
        <v>0</v>
      </c>
      <c r="I34" s="190">
        <f>G34*F34</f>
        <v>0</v>
      </c>
      <c r="J34" s="198" t="s">
        <v>140</v>
      </c>
      <c r="K34" s="257" t="s">
        <v>140</v>
      </c>
      <c r="L34" s="83" t="s">
        <v>161</v>
      </c>
    </row>
    <row r="35" spans="1:12" ht="14.25" customHeight="1">
      <c r="A35" s="71"/>
      <c r="B35" s="251" t="s">
        <v>161</v>
      </c>
      <c r="C35" s="252" t="s">
        <v>161</v>
      </c>
      <c r="D35" s="253"/>
      <c r="E35" s="252"/>
      <c r="F35" s="255"/>
      <c r="G35" s="108">
        <f>D35*E35</f>
        <v>0</v>
      </c>
      <c r="H35" s="223">
        <f>G35*(1-F35)</f>
        <v>0</v>
      </c>
      <c r="I35" s="190">
        <f>G35*F35</f>
        <v>0</v>
      </c>
      <c r="J35" s="199" t="s">
        <v>140</v>
      </c>
      <c r="K35" s="258" t="s">
        <v>140</v>
      </c>
      <c r="L35" s="94" t="s">
        <v>161</v>
      </c>
    </row>
    <row r="36" spans="1:12" ht="14.25" customHeight="1">
      <c r="B36" s="78"/>
      <c r="C36" s="78"/>
      <c r="D36" s="78"/>
      <c r="E36" s="78"/>
      <c r="F36" s="78"/>
      <c r="G36" s="78"/>
      <c r="H36" s="78"/>
      <c r="I36" s="78"/>
      <c r="J36" s="78"/>
    </row>
    <row r="37" spans="1:12" ht="14.25" customHeight="1">
      <c r="A37" s="67"/>
      <c r="B37" s="96" t="s">
        <v>100</v>
      </c>
      <c r="C37" s="97" t="s">
        <v>161</v>
      </c>
      <c r="D37" s="97" t="s">
        <v>161</v>
      </c>
      <c r="E37" s="98" t="s">
        <v>161</v>
      </c>
      <c r="F37" s="110"/>
      <c r="G37" s="99" t="s">
        <v>161</v>
      </c>
      <c r="H37" s="78"/>
      <c r="I37" s="78"/>
      <c r="J37" s="78"/>
    </row>
    <row r="38" spans="1:12" ht="14.25" customHeight="1">
      <c r="A38" s="68"/>
      <c r="B38" s="82" t="s">
        <v>161</v>
      </c>
      <c r="C38" s="78"/>
      <c r="D38" s="78"/>
      <c r="E38" s="78"/>
      <c r="G38" s="83" t="s">
        <v>161</v>
      </c>
      <c r="H38" s="78"/>
      <c r="I38" s="78"/>
      <c r="J38" s="78"/>
    </row>
    <row r="39" spans="1:12" ht="62.25" customHeight="1">
      <c r="A39" s="68"/>
      <c r="B39" s="100" t="s">
        <v>102</v>
      </c>
      <c r="C39" s="95" t="s">
        <v>104</v>
      </c>
      <c r="D39" s="95" t="s">
        <v>106</v>
      </c>
      <c r="E39" s="193" t="s">
        <v>180</v>
      </c>
      <c r="F39" s="193" t="s">
        <v>83</v>
      </c>
      <c r="G39" s="86" t="s">
        <v>48</v>
      </c>
      <c r="H39" s="78"/>
      <c r="I39" s="78"/>
      <c r="J39" s="78"/>
    </row>
    <row r="40" spans="1:12" ht="14.25" customHeight="1">
      <c r="A40" s="68"/>
      <c r="B40" s="101" t="s">
        <v>181</v>
      </c>
      <c r="C40" s="102" t="s">
        <v>182</v>
      </c>
      <c r="D40" s="103">
        <v>1197</v>
      </c>
      <c r="E40" s="201">
        <v>0</v>
      </c>
      <c r="F40" s="201">
        <v>0</v>
      </c>
      <c r="G40" s="83" t="s">
        <v>161</v>
      </c>
      <c r="H40" s="78"/>
      <c r="I40" s="78"/>
      <c r="J40" s="78"/>
    </row>
    <row r="41" spans="1:12" ht="14.25" customHeight="1">
      <c r="A41" s="69"/>
      <c r="B41" s="101" t="s">
        <v>183</v>
      </c>
      <c r="C41" s="102" t="s">
        <v>184</v>
      </c>
      <c r="D41" s="103">
        <v>2000</v>
      </c>
      <c r="E41" s="201">
        <v>2000</v>
      </c>
      <c r="F41" s="201">
        <v>2000</v>
      </c>
      <c r="G41" s="83" t="s">
        <v>161</v>
      </c>
      <c r="H41" s="78"/>
      <c r="I41" s="78"/>
      <c r="J41" s="78"/>
    </row>
    <row r="42" spans="1:12" ht="14.25" customHeight="1">
      <c r="A42" s="68"/>
      <c r="B42" s="101" t="s">
        <v>185</v>
      </c>
      <c r="C42" s="102" t="s">
        <v>184</v>
      </c>
      <c r="D42" s="103">
        <v>10000</v>
      </c>
      <c r="E42" s="201">
        <v>10000</v>
      </c>
      <c r="F42" s="201">
        <v>10000</v>
      </c>
      <c r="G42" s="83" t="s">
        <v>161</v>
      </c>
      <c r="H42" s="78"/>
      <c r="I42" s="78"/>
      <c r="J42" s="78"/>
    </row>
    <row r="43" spans="1:12" ht="14.25" customHeight="1">
      <c r="A43" s="70"/>
      <c r="B43" s="101" t="s">
        <v>186</v>
      </c>
      <c r="C43" s="102" t="s">
        <v>187</v>
      </c>
      <c r="D43" s="103">
        <v>3000</v>
      </c>
      <c r="E43" s="201">
        <v>0</v>
      </c>
      <c r="F43" s="201">
        <v>0</v>
      </c>
      <c r="G43" s="83" t="s">
        <v>161</v>
      </c>
      <c r="H43" s="78"/>
      <c r="I43" s="78"/>
      <c r="J43" s="78"/>
    </row>
    <row r="44" spans="1:12" ht="14.25" customHeight="1">
      <c r="A44" s="68"/>
      <c r="B44" s="82" t="s">
        <v>161</v>
      </c>
      <c r="C44" s="78"/>
      <c r="D44" s="78"/>
      <c r="E44" s="200"/>
      <c r="F44" s="200"/>
      <c r="G44" s="83" t="s">
        <v>161</v>
      </c>
      <c r="H44" s="78"/>
      <c r="I44" s="78"/>
      <c r="J44" s="78"/>
    </row>
    <row r="45" spans="1:12" ht="14.25" customHeight="1">
      <c r="A45" s="68"/>
      <c r="B45" s="82" t="s">
        <v>161</v>
      </c>
      <c r="C45" s="78"/>
      <c r="D45" s="78"/>
      <c r="E45" s="200"/>
      <c r="F45" s="200"/>
      <c r="G45" s="83" t="s">
        <v>161</v>
      </c>
      <c r="H45" s="78"/>
      <c r="I45" s="78"/>
      <c r="J45" s="78"/>
    </row>
    <row r="46" spans="1:12" ht="14.25" customHeight="1">
      <c r="A46" s="68"/>
      <c r="B46" s="82" t="s">
        <v>161</v>
      </c>
      <c r="C46" s="78"/>
      <c r="D46" s="78"/>
      <c r="E46" s="200"/>
      <c r="F46" s="200"/>
      <c r="G46" s="83" t="s">
        <v>161</v>
      </c>
      <c r="H46" s="78"/>
      <c r="I46" s="78"/>
      <c r="J46" s="78"/>
    </row>
    <row r="47" spans="1:12" ht="14.25" customHeight="1">
      <c r="A47" s="68"/>
      <c r="B47" s="82" t="s">
        <v>161</v>
      </c>
      <c r="C47" s="78"/>
      <c r="D47" s="78"/>
      <c r="E47" s="200"/>
      <c r="F47" s="200"/>
      <c r="G47" s="83" t="s">
        <v>161</v>
      </c>
      <c r="H47" s="78"/>
      <c r="I47" s="78"/>
      <c r="J47" s="78"/>
    </row>
    <row r="48" spans="1:12" ht="14.25" customHeight="1">
      <c r="A48" s="71"/>
      <c r="B48" s="82" t="s">
        <v>161</v>
      </c>
      <c r="C48" s="78"/>
      <c r="D48" s="78"/>
      <c r="E48" s="200"/>
      <c r="F48" s="200"/>
      <c r="G48" s="83" t="s">
        <v>161</v>
      </c>
      <c r="H48" s="78"/>
      <c r="I48" s="78"/>
      <c r="J48" s="78"/>
    </row>
    <row r="49" spans="1:10" ht="14.25" customHeight="1">
      <c r="B49" s="82" t="s">
        <v>161</v>
      </c>
      <c r="C49" s="78"/>
      <c r="D49" s="78"/>
      <c r="E49" s="200"/>
      <c r="F49" s="200"/>
      <c r="G49" s="83" t="s">
        <v>161</v>
      </c>
      <c r="H49" s="78"/>
      <c r="I49" s="78"/>
      <c r="J49" s="78"/>
    </row>
    <row r="50" spans="1:10" ht="14.25" customHeight="1">
      <c r="A50" s="67"/>
      <c r="B50" s="82" t="s">
        <v>161</v>
      </c>
      <c r="C50" s="78"/>
      <c r="D50" s="78"/>
      <c r="E50" s="200"/>
      <c r="F50" s="200"/>
      <c r="G50" s="83" t="s">
        <v>161</v>
      </c>
      <c r="H50" s="78"/>
      <c r="I50" s="78"/>
      <c r="J50" s="78"/>
    </row>
    <row r="51" spans="1:10" ht="14.25" customHeight="1">
      <c r="A51" s="68"/>
      <c r="B51" s="82" t="s">
        <v>161</v>
      </c>
      <c r="C51" s="78"/>
      <c r="D51" s="78"/>
      <c r="E51" s="200"/>
      <c r="F51" s="200"/>
      <c r="G51" s="83" t="s">
        <v>161</v>
      </c>
      <c r="H51" s="78"/>
      <c r="I51" s="78"/>
      <c r="J51" s="78"/>
    </row>
    <row r="52" spans="1:10" ht="14.25" customHeight="1">
      <c r="A52" s="68"/>
      <c r="B52" s="82" t="s">
        <v>161</v>
      </c>
      <c r="C52" s="78"/>
      <c r="D52" s="78"/>
      <c r="E52" s="200"/>
      <c r="F52" s="200"/>
      <c r="G52" s="83" t="s">
        <v>161</v>
      </c>
      <c r="H52" s="78"/>
      <c r="I52" s="78"/>
      <c r="J52" s="78"/>
    </row>
    <row r="53" spans="1:10" ht="14.25" customHeight="1">
      <c r="A53" s="68"/>
      <c r="B53" s="82" t="s">
        <v>161</v>
      </c>
      <c r="C53" s="78"/>
      <c r="D53" s="78"/>
      <c r="E53" s="200"/>
      <c r="F53" s="200"/>
      <c r="G53" s="83" t="s">
        <v>161</v>
      </c>
      <c r="H53" s="78"/>
      <c r="I53" s="78"/>
      <c r="J53" s="78"/>
    </row>
    <row r="54" spans="1:10" ht="14.25" customHeight="1">
      <c r="A54" s="69"/>
      <c r="B54" s="82" t="s">
        <v>161</v>
      </c>
      <c r="C54" s="78"/>
      <c r="D54" s="78"/>
      <c r="E54" s="200"/>
      <c r="F54" s="200"/>
      <c r="G54" s="83" t="s">
        <v>161</v>
      </c>
      <c r="H54" s="78"/>
      <c r="I54" s="78"/>
      <c r="J54" s="78"/>
    </row>
    <row r="55" spans="1:10" ht="14.25" customHeight="1">
      <c r="A55" s="69"/>
      <c r="B55" s="82" t="s">
        <v>161</v>
      </c>
      <c r="C55" s="78"/>
      <c r="D55" s="78"/>
      <c r="E55" s="200"/>
      <c r="F55" s="200"/>
      <c r="G55" s="83" t="s">
        <v>161</v>
      </c>
      <c r="H55" s="78"/>
      <c r="I55" s="78"/>
      <c r="J55" s="78"/>
    </row>
    <row r="56" spans="1:10" ht="14.25" customHeight="1">
      <c r="A56" s="68"/>
      <c r="B56" s="82" t="s">
        <v>161</v>
      </c>
      <c r="C56" s="78"/>
      <c r="D56" s="78"/>
      <c r="E56" s="200"/>
      <c r="F56" s="200"/>
      <c r="G56" s="83" t="s">
        <v>161</v>
      </c>
      <c r="H56" s="78"/>
      <c r="I56" s="78"/>
      <c r="J56" s="78"/>
    </row>
    <row r="57" spans="1:10" ht="14.25" customHeight="1">
      <c r="A57" s="69"/>
      <c r="B57" s="82" t="s">
        <v>161</v>
      </c>
      <c r="C57" s="78"/>
      <c r="D57" s="78"/>
      <c r="E57" s="200"/>
      <c r="F57" s="200"/>
      <c r="G57" s="83" t="s">
        <v>161</v>
      </c>
      <c r="H57" s="78"/>
      <c r="I57" s="78"/>
      <c r="J57" s="78"/>
    </row>
    <row r="58" spans="1:10" ht="14.25" customHeight="1">
      <c r="A58" s="68"/>
      <c r="B58" s="82" t="s">
        <v>161</v>
      </c>
      <c r="C58" s="78"/>
      <c r="D58" s="78"/>
      <c r="E58" s="200"/>
      <c r="F58" s="200"/>
      <c r="G58" s="83" t="s">
        <v>161</v>
      </c>
      <c r="H58" s="78"/>
      <c r="I58" s="78"/>
      <c r="J58" s="78"/>
    </row>
    <row r="59" spans="1:10" ht="14.25" customHeight="1">
      <c r="A59" s="68"/>
      <c r="B59" s="92" t="s">
        <v>161</v>
      </c>
      <c r="C59" s="93" t="s">
        <v>161</v>
      </c>
      <c r="D59" s="93" t="s">
        <v>161</v>
      </c>
      <c r="E59" s="202"/>
      <c r="F59" s="242"/>
      <c r="G59" s="94" t="s">
        <v>161</v>
      </c>
      <c r="H59" s="78"/>
      <c r="I59" s="78"/>
      <c r="J59" s="78"/>
    </row>
    <row r="60" spans="1:10">
      <c r="A60" s="70"/>
      <c r="B60" s="78"/>
      <c r="C60" s="78" t="s">
        <v>188</v>
      </c>
      <c r="D60" s="3" t="s">
        <v>189</v>
      </c>
      <c r="E60" s="78" t="s">
        <v>54</v>
      </c>
      <c r="F60" s="78"/>
      <c r="G60" s="78"/>
      <c r="H60" s="78"/>
      <c r="I60" s="78"/>
      <c r="J60" s="78"/>
    </row>
    <row r="61" spans="1:10">
      <c r="A61" s="71"/>
      <c r="B61" s="104" t="s">
        <v>190</v>
      </c>
      <c r="C61" s="175">
        <f>SUM(I12:I21)+SUM(H26:H35)</f>
        <v>88816.438356164377</v>
      </c>
      <c r="D61" s="174">
        <f>SUM(J12:J21)+SUM(I26:I35)</f>
        <v>55956.164383561641</v>
      </c>
      <c r="E61" s="174">
        <f>SUM(H12:H21)+SUM(G26:G35)</f>
        <v>144772.60273972602</v>
      </c>
      <c r="F61" s="78"/>
      <c r="G61" s="78"/>
      <c r="H61" s="78"/>
      <c r="I61" s="78"/>
      <c r="J61" s="78"/>
    </row>
    <row r="62" spans="1:10" ht="4.5" customHeight="1">
      <c r="B62" s="78"/>
      <c r="C62" s="78"/>
      <c r="D62" s="157"/>
      <c r="E62" s="157"/>
      <c r="F62" s="78"/>
      <c r="G62" s="78"/>
      <c r="H62" s="78"/>
      <c r="I62" s="78"/>
      <c r="J62" s="78"/>
    </row>
    <row r="63" spans="1:10" ht="14.25" customHeight="1">
      <c r="A63" s="67"/>
      <c r="B63" s="105" t="s">
        <v>191</v>
      </c>
      <c r="C63" s="175">
        <f>SUM(D40:D59)</f>
        <v>16197</v>
      </c>
      <c r="D63" s="156" t="s">
        <v>154</v>
      </c>
      <c r="E63" s="157"/>
      <c r="F63" s="78"/>
      <c r="G63" s="78"/>
      <c r="H63" s="78"/>
      <c r="I63" s="78"/>
      <c r="J63" s="78"/>
    </row>
    <row r="64" spans="1:10" ht="12.75" customHeight="1">
      <c r="A64" s="68"/>
      <c r="B64" s="78"/>
      <c r="C64" s="78"/>
      <c r="D64" s="157"/>
      <c r="F64" s="78"/>
      <c r="G64" s="78"/>
      <c r="H64" s="78"/>
      <c r="I64" s="78"/>
      <c r="J64" s="78"/>
    </row>
    <row r="65" spans="1:10" ht="18.75">
      <c r="A65" s="68"/>
      <c r="B65" s="244" t="s">
        <v>192</v>
      </c>
      <c r="C65" s="243">
        <f>C63+C61</f>
        <v>105013.43835616438</v>
      </c>
      <c r="D65" s="157"/>
      <c r="E65" s="157"/>
      <c r="F65" s="78"/>
      <c r="G65" s="78"/>
      <c r="H65" s="78"/>
      <c r="I65" s="78"/>
      <c r="J65" s="78"/>
    </row>
    <row r="66" spans="1:10" ht="12.75" customHeight="1">
      <c r="A66" s="68"/>
      <c r="B66" s="78"/>
      <c r="C66" s="78"/>
      <c r="D66" s="157"/>
      <c r="E66" s="157"/>
      <c r="F66" s="78"/>
      <c r="G66" s="78"/>
      <c r="H66" s="78"/>
      <c r="I66" s="78"/>
      <c r="J66" s="78"/>
    </row>
    <row r="67" spans="1:10">
      <c r="A67" s="69"/>
      <c r="B67" s="192" t="s">
        <v>155</v>
      </c>
      <c r="C67" s="203">
        <f>SUM(E40:E43)+SUM(J26:J35)+SUM(K12:K21)</f>
        <v>147972.6</v>
      </c>
      <c r="E67" s="157"/>
      <c r="F67" s="78"/>
      <c r="G67" s="78"/>
      <c r="H67" s="78"/>
      <c r="I67" s="78"/>
      <c r="J67" s="78"/>
    </row>
    <row r="68" spans="1:10" ht="4.5" customHeight="1">
      <c r="A68" s="70"/>
      <c r="B68" s="78"/>
      <c r="C68" s="78"/>
      <c r="D68" s="78"/>
      <c r="E68" s="78"/>
      <c r="F68" s="78"/>
      <c r="G68" s="78"/>
      <c r="H68" s="78"/>
      <c r="I68" s="78"/>
      <c r="J68" s="78"/>
    </row>
    <row r="69" spans="1:10">
      <c r="A69" s="70"/>
      <c r="B69" s="234" t="s">
        <v>193</v>
      </c>
      <c r="C69" s="203">
        <f>SUM(L12:L21)+SUM(K26:K35)+SUM(F40:F59)</f>
        <v>50000</v>
      </c>
      <c r="E69" s="78"/>
      <c r="F69" s="78"/>
      <c r="G69" s="78"/>
      <c r="H69" s="78"/>
      <c r="I69" s="78"/>
      <c r="J69" s="78"/>
    </row>
    <row r="70" spans="1:10">
      <c r="A70" s="68"/>
      <c r="B70" s="5"/>
      <c r="C70" s="5"/>
    </row>
    <row r="71" spans="1:10">
      <c r="A71" s="68"/>
      <c r="B71" s="5"/>
      <c r="C71" s="5"/>
    </row>
    <row r="72" spans="1:10">
      <c r="A72" s="68"/>
      <c r="B72" s="5"/>
      <c r="C72" s="5"/>
    </row>
    <row r="73" spans="1:10">
      <c r="A73" s="68"/>
      <c r="B73" s="5"/>
      <c r="C73" s="5"/>
    </row>
    <row r="74" spans="1:10">
      <c r="A74" s="71"/>
      <c r="B74" s="5"/>
      <c r="C74" s="5"/>
    </row>
    <row r="75" spans="1:10">
      <c r="B75" s="73"/>
      <c r="C75" s="73"/>
    </row>
    <row r="76" spans="1:10">
      <c r="A76" s="67"/>
      <c r="B76" s="73"/>
      <c r="C76" s="73"/>
    </row>
    <row r="77" spans="1:10">
      <c r="A77" s="68"/>
      <c r="B77" s="5"/>
      <c r="C77" s="5"/>
    </row>
    <row r="78" spans="1:10">
      <c r="A78" s="68"/>
      <c r="B78" s="5"/>
      <c r="C78" s="5"/>
    </row>
    <row r="79" spans="1:10">
      <c r="A79" s="68"/>
      <c r="B79" s="5"/>
      <c r="C79" s="5"/>
    </row>
    <row r="80" spans="1:10">
      <c r="A80" s="70"/>
      <c r="B80" s="5"/>
      <c r="C80" s="5"/>
    </row>
    <row r="81" spans="1:3">
      <c r="A81" s="68"/>
      <c r="B81" s="5"/>
      <c r="C81" s="5"/>
    </row>
    <row r="82" spans="1:3">
      <c r="A82" s="70"/>
      <c r="B82" s="5"/>
      <c r="C82" s="5"/>
    </row>
    <row r="83" spans="1:3">
      <c r="A83" s="68"/>
      <c r="B83" s="5"/>
      <c r="C83" s="5"/>
    </row>
    <row r="84" spans="1:3">
      <c r="A84" s="68"/>
      <c r="B84" s="5"/>
      <c r="C84" s="5"/>
    </row>
    <row r="85" spans="1:3">
      <c r="A85" s="68"/>
      <c r="B85" s="5"/>
      <c r="C85" s="5"/>
    </row>
    <row r="86" spans="1:3">
      <c r="A86" s="68"/>
      <c r="B86" s="5"/>
      <c r="C86" s="5"/>
    </row>
    <row r="87" spans="1:3">
      <c r="A87" s="71"/>
      <c r="B87" s="5"/>
      <c r="C87" s="5"/>
    </row>
    <row r="90" spans="1:3">
      <c r="A90" s="67"/>
    </row>
    <row r="91" spans="1:3">
      <c r="A91" s="68"/>
      <c r="B91" s="5"/>
      <c r="C91" s="5"/>
    </row>
    <row r="92" spans="1:3">
      <c r="A92" s="70"/>
      <c r="B92" s="5"/>
      <c r="C92" s="5"/>
    </row>
    <row r="93" spans="1:3">
      <c r="A93" s="68"/>
      <c r="B93" s="5"/>
      <c r="C93" s="5"/>
    </row>
    <row r="94" spans="1:3">
      <c r="A94" s="70"/>
      <c r="B94" s="5"/>
      <c r="C94" s="5"/>
    </row>
    <row r="95" spans="1:3">
      <c r="A95" s="68"/>
      <c r="B95" s="5"/>
      <c r="C95" s="5"/>
    </row>
    <row r="96" spans="1:3">
      <c r="A96" s="70"/>
      <c r="B96" s="5"/>
      <c r="C96" s="5"/>
    </row>
    <row r="97" spans="1:3">
      <c r="A97" s="68"/>
      <c r="B97" s="5"/>
      <c r="C97" s="5"/>
    </row>
    <row r="98" spans="1:3">
      <c r="A98" s="68"/>
      <c r="B98" s="5"/>
      <c r="C98" s="5"/>
    </row>
    <row r="99" spans="1:3">
      <c r="A99" s="68"/>
      <c r="B99" s="5"/>
      <c r="C99" s="5"/>
    </row>
    <row r="100" spans="1:3">
      <c r="A100" s="68"/>
      <c r="B100" s="5"/>
      <c r="C100" s="5"/>
    </row>
    <row r="101" spans="1:3">
      <c r="A101" s="71"/>
      <c r="B101" s="5"/>
      <c r="C101" s="5"/>
    </row>
    <row r="102" spans="1:3">
      <c r="B102" s="73"/>
      <c r="C102" s="73"/>
    </row>
    <row r="103" spans="1:3">
      <c r="B103" s="73"/>
      <c r="C103" s="73"/>
    </row>
    <row r="104" spans="1:3">
      <c r="A104" s="67"/>
      <c r="B104" s="73"/>
      <c r="C104" s="73"/>
    </row>
    <row r="105" spans="1:3">
      <c r="A105" s="68"/>
      <c r="B105" s="5"/>
      <c r="C105" s="5"/>
    </row>
    <row r="106" spans="1:3">
      <c r="A106" s="68"/>
      <c r="B106" s="5"/>
      <c r="C106" s="5"/>
    </row>
    <row r="107" spans="1:3">
      <c r="A107" s="68"/>
      <c r="B107" s="5"/>
      <c r="C107" s="5"/>
    </row>
    <row r="108" spans="1:3">
      <c r="A108" s="69"/>
      <c r="B108" s="5"/>
      <c r="C108" s="5"/>
    </row>
    <row r="109" spans="1:3">
      <c r="A109" s="70"/>
      <c r="B109" s="5"/>
      <c r="C109" s="5"/>
    </row>
    <row r="110" spans="1:3">
      <c r="A110" s="70"/>
      <c r="B110" s="5"/>
      <c r="C110" s="5"/>
    </row>
    <row r="111" spans="1:3">
      <c r="A111" s="68"/>
      <c r="B111" s="5"/>
      <c r="C111" s="5"/>
    </row>
    <row r="112" spans="1:3">
      <c r="A112" s="68"/>
      <c r="B112" s="5"/>
      <c r="C112" s="5"/>
    </row>
    <row r="113" spans="1:3">
      <c r="A113" s="68"/>
      <c r="B113" s="5"/>
      <c r="C113" s="5"/>
    </row>
    <row r="114" spans="1:3">
      <c r="A114" s="68"/>
      <c r="B114" s="5"/>
      <c r="C114" s="5"/>
    </row>
    <row r="115" spans="1:3">
      <c r="A115" s="71"/>
      <c r="B115" s="5"/>
      <c r="C115" s="5"/>
    </row>
    <row r="118" spans="1:3" ht="18.75">
      <c r="A118" s="301"/>
      <c r="B118" s="301"/>
      <c r="C118" s="301"/>
    </row>
    <row r="120" spans="1:3">
      <c r="B120" s="8"/>
      <c r="C120" s="8"/>
    </row>
    <row r="121" spans="1:3">
      <c r="A121" s="67"/>
    </row>
    <row r="122" spans="1:3">
      <c r="A122" s="68"/>
      <c r="B122" s="5"/>
      <c r="C122" s="5"/>
    </row>
    <row r="123" spans="1:3">
      <c r="A123" s="70"/>
      <c r="B123" s="5"/>
      <c r="C123" s="5"/>
    </row>
    <row r="124" spans="1:3">
      <c r="A124" s="68"/>
      <c r="B124" s="5"/>
      <c r="C124" s="5"/>
    </row>
    <row r="125" spans="1:3">
      <c r="A125" s="70"/>
      <c r="B125" s="5"/>
      <c r="C125" s="5"/>
    </row>
    <row r="126" spans="1:3">
      <c r="A126" s="68"/>
      <c r="B126" s="5"/>
      <c r="C126" s="5"/>
    </row>
    <row r="127" spans="1:3">
      <c r="A127" s="70"/>
      <c r="B127" s="5"/>
      <c r="C127" s="5"/>
    </row>
    <row r="128" spans="1:3">
      <c r="A128" s="68"/>
      <c r="B128" s="5"/>
      <c r="C128" s="5"/>
    </row>
    <row r="129" spans="1:3">
      <c r="A129" s="68"/>
      <c r="B129" s="5"/>
      <c r="C129" s="5"/>
    </row>
    <row r="130" spans="1:3">
      <c r="A130" s="68"/>
      <c r="B130" s="5"/>
      <c r="C130" s="5"/>
    </row>
    <row r="131" spans="1:3">
      <c r="A131" s="68"/>
      <c r="B131" s="5"/>
      <c r="C131" s="5"/>
    </row>
    <row r="132" spans="1:3">
      <c r="A132" s="71"/>
      <c r="B132" s="5"/>
      <c r="C132" s="5"/>
    </row>
    <row r="133" spans="1:3">
      <c r="B133" s="73"/>
      <c r="C133" s="73"/>
    </row>
    <row r="134" spans="1:3">
      <c r="B134" s="73"/>
      <c r="C134" s="73"/>
    </row>
    <row r="135" spans="1:3">
      <c r="A135" s="67"/>
      <c r="B135" s="73"/>
      <c r="C135" s="73"/>
    </row>
    <row r="136" spans="1:3">
      <c r="A136" s="68"/>
      <c r="B136" s="5"/>
      <c r="C136" s="5"/>
    </row>
    <row r="137" spans="1:3">
      <c r="A137" s="68"/>
      <c r="B137" s="5"/>
      <c r="C137" s="5"/>
    </row>
    <row r="138" spans="1:3">
      <c r="A138" s="68"/>
      <c r="B138" s="5"/>
      <c r="C138" s="5"/>
    </row>
    <row r="139" spans="1:3">
      <c r="A139" s="69"/>
      <c r="B139" s="5"/>
      <c r="C139" s="5"/>
    </row>
    <row r="140" spans="1:3">
      <c r="A140" s="70"/>
      <c r="B140" s="5"/>
      <c r="C140" s="5"/>
    </row>
    <row r="141" spans="1:3">
      <c r="A141" s="70"/>
      <c r="B141" s="5"/>
      <c r="C141" s="5"/>
    </row>
    <row r="142" spans="1:3">
      <c r="A142" s="68"/>
      <c r="B142" s="5"/>
      <c r="C142" s="5"/>
    </row>
    <row r="143" spans="1:3">
      <c r="A143" s="68"/>
      <c r="B143" s="5"/>
      <c r="C143" s="5"/>
    </row>
    <row r="144" spans="1:3">
      <c r="A144" s="68"/>
      <c r="B144" s="5"/>
      <c r="C144" s="5"/>
    </row>
    <row r="145" spans="1:3">
      <c r="A145" s="68"/>
      <c r="B145" s="5"/>
      <c r="C145" s="5"/>
    </row>
    <row r="146" spans="1:3">
      <c r="A146" s="71"/>
      <c r="B146" s="5"/>
      <c r="C146" s="5"/>
    </row>
    <row r="147" spans="1:3">
      <c r="B147" s="73"/>
      <c r="C147" s="73"/>
    </row>
    <row r="148" spans="1:3">
      <c r="B148" s="73"/>
      <c r="C148" s="73"/>
    </row>
    <row r="149" spans="1:3">
      <c r="A149" s="67"/>
      <c r="B149" s="73"/>
      <c r="C149" s="73"/>
    </row>
    <row r="150" spans="1:3">
      <c r="A150" s="68"/>
      <c r="B150" s="5"/>
      <c r="C150" s="5"/>
    </row>
    <row r="151" spans="1:3">
      <c r="A151" s="68"/>
      <c r="B151" s="5"/>
      <c r="C151" s="5"/>
    </row>
    <row r="152" spans="1:3">
      <c r="A152" s="70"/>
      <c r="B152" s="5"/>
      <c r="C152" s="5"/>
    </row>
    <row r="153" spans="1:3">
      <c r="B153" s="5"/>
      <c r="C153" s="5"/>
    </row>
    <row r="154" spans="1:3">
      <c r="A154" s="68"/>
      <c r="B154" s="5"/>
      <c r="C154" s="5"/>
    </row>
    <row r="155" spans="1:3">
      <c r="A155" s="70"/>
      <c r="B155" s="5"/>
      <c r="C155" s="5"/>
    </row>
    <row r="156" spans="1:3">
      <c r="A156" s="68"/>
      <c r="B156" s="5"/>
      <c r="C156" s="5"/>
    </row>
    <row r="157" spans="1:3">
      <c r="A157" s="68"/>
      <c r="B157" s="5"/>
      <c r="C157" s="5"/>
    </row>
    <row r="158" spans="1:3">
      <c r="A158" s="68"/>
      <c r="B158" s="5"/>
      <c r="C158" s="5"/>
    </row>
    <row r="159" spans="1:3">
      <c r="A159" s="68"/>
      <c r="B159" s="5"/>
      <c r="C159" s="5"/>
    </row>
    <row r="160" spans="1:3">
      <c r="A160" s="71"/>
      <c r="B160" s="5"/>
      <c r="C160" s="5"/>
    </row>
    <row r="161" spans="1:3">
      <c r="B161" s="73"/>
      <c r="C161" s="73"/>
    </row>
    <row r="162" spans="1:3">
      <c r="B162" s="73"/>
      <c r="C162" s="73"/>
    </row>
    <row r="163" spans="1:3">
      <c r="A163" s="67"/>
      <c r="B163" s="73"/>
      <c r="C163" s="73"/>
    </row>
    <row r="164" spans="1:3">
      <c r="A164" s="68"/>
      <c r="B164" s="5"/>
      <c r="C164" s="5"/>
    </row>
    <row r="165" spans="1:3">
      <c r="A165" s="68"/>
      <c r="B165" s="5"/>
      <c r="C165" s="5"/>
    </row>
    <row r="166" spans="1:3">
      <c r="A166" s="68"/>
      <c r="B166" s="5"/>
      <c r="C166" s="5"/>
    </row>
    <row r="167" spans="1:3">
      <c r="A167" s="69"/>
      <c r="B167" s="5"/>
      <c r="C167" s="5"/>
    </row>
    <row r="168" spans="1:3">
      <c r="A168" s="68"/>
      <c r="B168" s="5"/>
      <c r="C168" s="5"/>
    </row>
    <row r="169" spans="1:3">
      <c r="A169" s="69"/>
      <c r="B169" s="5"/>
      <c r="C169" s="5"/>
    </row>
    <row r="170" spans="1:3">
      <c r="A170" s="68"/>
      <c r="B170" s="5"/>
      <c r="C170" s="5"/>
    </row>
    <row r="171" spans="1:3">
      <c r="A171" s="70"/>
      <c r="B171" s="5"/>
      <c r="C171" s="5"/>
    </row>
    <row r="172" spans="1:3">
      <c r="A172" s="68"/>
      <c r="B172" s="5"/>
      <c r="C172" s="5"/>
    </row>
    <row r="173" spans="1:3">
      <c r="A173" s="68"/>
      <c r="B173" s="5"/>
      <c r="C173" s="5"/>
    </row>
    <row r="174" spans="1:3">
      <c r="A174" s="71"/>
      <c r="B174" s="5"/>
      <c r="C174" s="5"/>
    </row>
    <row r="175" spans="1:3">
      <c r="B175" s="73"/>
      <c r="C175" s="73"/>
    </row>
    <row r="176" spans="1:3">
      <c r="B176" s="73"/>
      <c r="C176" s="73"/>
    </row>
    <row r="177" spans="1:3">
      <c r="A177" s="67"/>
      <c r="B177" s="73"/>
      <c r="C177" s="73"/>
    </row>
    <row r="178" spans="1:3">
      <c r="A178" s="68"/>
      <c r="B178" s="5"/>
      <c r="C178" s="5"/>
    </row>
    <row r="179" spans="1:3">
      <c r="A179" s="68"/>
      <c r="B179" s="5"/>
      <c r="C179" s="5"/>
    </row>
    <row r="180" spans="1:3">
      <c r="A180" s="68"/>
      <c r="B180" s="5"/>
      <c r="C180" s="5"/>
    </row>
    <row r="181" spans="1:3">
      <c r="A181" s="69"/>
      <c r="B181" s="5"/>
      <c r="C181" s="5"/>
    </row>
    <row r="182" spans="1:3">
      <c r="A182" s="68"/>
      <c r="B182" s="5"/>
      <c r="C182" s="5"/>
    </row>
    <row r="183" spans="1:3">
      <c r="A183" s="69"/>
      <c r="B183" s="5"/>
      <c r="C183" s="5"/>
    </row>
    <row r="184" spans="1:3">
      <c r="A184" s="70"/>
      <c r="B184" s="5"/>
      <c r="C184" s="5"/>
    </row>
    <row r="185" spans="1:3">
      <c r="A185" s="70"/>
      <c r="B185" s="5"/>
      <c r="C185" s="5"/>
    </row>
    <row r="186" spans="1:3">
      <c r="A186" s="68"/>
      <c r="B186" s="5"/>
      <c r="C186" s="5"/>
    </row>
    <row r="187" spans="1:3">
      <c r="A187" s="68"/>
      <c r="B187" s="5"/>
      <c r="C187" s="5"/>
    </row>
    <row r="188" spans="1:3">
      <c r="A188" s="71"/>
      <c r="B188" s="5"/>
      <c r="C188" s="5"/>
    </row>
    <row r="189" spans="1:3">
      <c r="B189" s="73"/>
      <c r="C189" s="73"/>
    </row>
    <row r="190" spans="1:3">
      <c r="B190" s="73"/>
      <c r="C190" s="73"/>
    </row>
    <row r="191" spans="1:3">
      <c r="A191" s="67"/>
      <c r="B191" s="73"/>
      <c r="C191" s="73"/>
    </row>
    <row r="192" spans="1:3">
      <c r="A192" s="68"/>
      <c r="B192" s="5"/>
      <c r="C192" s="5"/>
    </row>
    <row r="193" spans="1:3">
      <c r="A193" s="68"/>
      <c r="B193" s="5"/>
      <c r="C193" s="5"/>
    </row>
    <row r="194" spans="1:3">
      <c r="A194" s="68"/>
      <c r="B194" s="5"/>
      <c r="C194" s="5"/>
    </row>
    <row r="195" spans="1:3">
      <c r="A195" s="69"/>
      <c r="B195" s="5"/>
      <c r="C195" s="5"/>
    </row>
    <row r="196" spans="1:3">
      <c r="A196" s="68"/>
      <c r="B196" s="5"/>
      <c r="C196" s="5"/>
    </row>
    <row r="197" spans="1:3">
      <c r="A197" s="70"/>
      <c r="B197" s="5"/>
      <c r="C197" s="5"/>
    </row>
    <row r="198" spans="1:3">
      <c r="A198" s="70"/>
      <c r="B198" s="5"/>
      <c r="C198" s="5"/>
    </row>
    <row r="199" spans="1:3">
      <c r="A199" s="70"/>
      <c r="B199" s="5"/>
      <c r="C199" s="5"/>
    </row>
    <row r="200" spans="1:3">
      <c r="A200" s="68"/>
      <c r="B200" s="5"/>
      <c r="C200" s="5"/>
    </row>
    <row r="201" spans="1:3">
      <c r="A201" s="68"/>
      <c r="B201" s="5"/>
      <c r="C201" s="5"/>
    </row>
    <row r="202" spans="1:3">
      <c r="A202" s="71"/>
      <c r="B202" s="5"/>
      <c r="C202" s="5"/>
    </row>
    <row r="205" spans="1:3">
      <c r="A205" s="67"/>
    </row>
    <row r="206" spans="1:3">
      <c r="A206" s="68"/>
      <c r="B206" s="5"/>
      <c r="C206" s="5"/>
    </row>
    <row r="207" spans="1:3">
      <c r="A207" s="68"/>
      <c r="B207" s="5"/>
      <c r="C207" s="5"/>
    </row>
    <row r="208" spans="1:3">
      <c r="A208" s="70"/>
      <c r="B208" s="5"/>
      <c r="C208" s="5"/>
    </row>
    <row r="209" spans="1:4">
      <c r="A209" s="69"/>
      <c r="B209" s="5"/>
      <c r="C209" s="5"/>
    </row>
    <row r="210" spans="1:4">
      <c r="A210" s="68"/>
      <c r="B210" s="5"/>
      <c r="C210" s="5"/>
    </row>
    <row r="211" spans="1:4">
      <c r="A211" s="70"/>
      <c r="B211" s="5"/>
      <c r="C211" s="5"/>
    </row>
    <row r="212" spans="1:4">
      <c r="A212" s="70"/>
      <c r="B212" s="5"/>
      <c r="C212" s="5"/>
    </row>
    <row r="213" spans="1:4">
      <c r="A213" s="70"/>
      <c r="B213" s="5"/>
      <c r="C213" s="5"/>
    </row>
    <row r="214" spans="1:4">
      <c r="A214" s="68"/>
      <c r="B214" s="5"/>
      <c r="C214" s="5"/>
    </row>
    <row r="215" spans="1:4">
      <c r="A215" s="68"/>
      <c r="B215" s="5"/>
      <c r="C215" s="5"/>
    </row>
    <row r="216" spans="1:4">
      <c r="A216" s="71"/>
      <c r="B216" s="5"/>
      <c r="C216" s="5"/>
    </row>
    <row r="218" spans="1:4">
      <c r="B218" s="74"/>
      <c r="C218" s="74"/>
      <c r="D218" s="74"/>
    </row>
    <row r="219" spans="1:4" ht="18.75">
      <c r="A219"/>
      <c r="B219" s="75"/>
      <c r="C219" s="75"/>
      <c r="D219" s="76"/>
    </row>
  </sheetData>
  <sheetProtection sheet="1" objects="1" scenarios="1"/>
  <protectedRanges>
    <protectedRange sqref="C4:C7" name="Range1"/>
    <protectedRange sqref="B12:G21" name="Range2"/>
    <protectedRange sqref="K12:M21" name="Range3"/>
    <protectedRange sqref="B26:F35" name="Range4"/>
    <protectedRange sqref="J26:L35" name="Range5"/>
    <protectedRange sqref="B40:G59" name="Range6"/>
  </protectedRanges>
  <mergeCells count="3">
    <mergeCell ref="A118:C118"/>
    <mergeCell ref="B2:F2"/>
    <mergeCell ref="B23:C23"/>
  </mergeCells>
  <dataValidations count="1">
    <dataValidation allowBlank="1" showInputMessage="1" showErrorMessage="1" sqref="K26:K35 L12:L21" xr:uid="{0623255C-B3E7-4E69-87BA-3C7037434408}"/>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3">
        <x14:dataValidation type="list" allowBlank="1" showInputMessage="1" showErrorMessage="1" xr:uid="{38CD6277-2687-4E89-96F2-C7013BB6DAF7}">
          <x14:formula1>
            <xm:f>'Conditional Data (Do not edit)'!$B$3:$B$45</xm:f>
          </x14:formula1>
          <xm:sqref>C26:C35 C12:C21</xm:sqref>
        </x14:dataValidation>
        <x14:dataValidation type="list" allowBlank="1" showInputMessage="1" showErrorMessage="1" xr:uid="{E20D643C-BD42-48B7-A25D-58DABE9542C7}">
          <x14:formula1>
            <xm:f>'Conditional Data (Do not edit)'!$C$3:$C$4</xm:f>
          </x14:formula1>
          <xm:sqref>D12:D21</xm:sqref>
        </x14:dataValidation>
        <x14:dataValidation type="list" allowBlank="1" showInputMessage="1" showErrorMessage="1" xr:uid="{82B4E04C-B1EB-4276-8F68-0666EE8DD8BB}">
          <x14:formula1>
            <xm:f>'Conditional Data (Do not edit)'!$C$10:$C$13</xm:f>
          </x14:formula1>
          <xm:sqref>C40:C59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4429A-2B99-4CFE-A3FD-39CE64F6F370}">
  <dimension ref="B2:C45"/>
  <sheetViews>
    <sheetView workbookViewId="0">
      <selection activeCell="B34" sqref="B34"/>
    </sheetView>
  </sheetViews>
  <sheetFormatPr defaultRowHeight="15.75"/>
  <cols>
    <col min="2" max="2" width="24.5" customWidth="1"/>
    <col min="3" max="3" width="35" customWidth="1"/>
  </cols>
  <sheetData>
    <row r="2" spans="2:3">
      <c r="B2" s="95" t="s">
        <v>71</v>
      </c>
      <c r="C2" s="95" t="s">
        <v>194</v>
      </c>
    </row>
    <row r="3" spans="2:3">
      <c r="B3" s="78" t="s">
        <v>171</v>
      </c>
      <c r="C3" s="78" t="s">
        <v>168</v>
      </c>
    </row>
    <row r="4" spans="2:3">
      <c r="B4" s="78" t="s">
        <v>195</v>
      </c>
      <c r="C4" s="78" t="s">
        <v>172</v>
      </c>
    </row>
    <row r="5" spans="2:3">
      <c r="B5" s="78" t="s">
        <v>196</v>
      </c>
      <c r="C5" s="78"/>
    </row>
    <row r="6" spans="2:3">
      <c r="B6" s="78" t="s">
        <v>197</v>
      </c>
      <c r="C6" s="95" t="s">
        <v>198</v>
      </c>
    </row>
    <row r="7" spans="2:3">
      <c r="B7" s="78" t="s">
        <v>169</v>
      </c>
      <c r="C7" s="78" t="s">
        <v>199</v>
      </c>
    </row>
    <row r="8" spans="2:3">
      <c r="B8" s="78" t="s">
        <v>200</v>
      </c>
      <c r="C8" s="78"/>
    </row>
    <row r="9" spans="2:3">
      <c r="B9" s="78" t="s">
        <v>201</v>
      </c>
      <c r="C9" s="95" t="s">
        <v>202</v>
      </c>
    </row>
    <row r="10" spans="2:3">
      <c r="B10" s="78" t="s">
        <v>203</v>
      </c>
      <c r="C10" s="78" t="s">
        <v>182</v>
      </c>
    </row>
    <row r="11" spans="2:3">
      <c r="B11" s="78" t="s">
        <v>204</v>
      </c>
      <c r="C11" s="78" t="s">
        <v>205</v>
      </c>
    </row>
    <row r="12" spans="2:3">
      <c r="B12" s="78" t="s">
        <v>206</v>
      </c>
      <c r="C12" s="78" t="s">
        <v>187</v>
      </c>
    </row>
    <row r="13" spans="2:3">
      <c r="B13" s="78" t="s">
        <v>207</v>
      </c>
      <c r="C13" s="78" t="s">
        <v>184</v>
      </c>
    </row>
    <row r="14" spans="2:3">
      <c r="B14" s="78" t="s">
        <v>208</v>
      </c>
      <c r="C14" s="78"/>
    </row>
    <row r="15" spans="2:3">
      <c r="B15" s="78" t="s">
        <v>209</v>
      </c>
      <c r="C15" s="95" t="s">
        <v>128</v>
      </c>
    </row>
    <row r="16" spans="2:3">
      <c r="B16" s="78" t="s">
        <v>210</v>
      </c>
      <c r="C16" s="78" t="s">
        <v>211</v>
      </c>
    </row>
    <row r="17" spans="2:3">
      <c r="B17" s="78" t="s">
        <v>212</v>
      </c>
      <c r="C17" s="236" t="s">
        <v>213</v>
      </c>
    </row>
    <row r="18" spans="2:3">
      <c r="B18" s="78" t="s">
        <v>179</v>
      </c>
      <c r="C18" s="78" t="s">
        <v>149</v>
      </c>
    </row>
    <row r="19" spans="2:3">
      <c r="B19" s="78" t="s">
        <v>214</v>
      </c>
      <c r="C19" s="95" t="s">
        <v>215</v>
      </c>
    </row>
    <row r="20" spans="2:3">
      <c r="B20" s="78" t="s">
        <v>216</v>
      </c>
      <c r="C20" s="78" t="s">
        <v>136</v>
      </c>
    </row>
    <row r="21" spans="2:3">
      <c r="B21" s="78" t="s">
        <v>217</v>
      </c>
      <c r="C21" s="78" t="s">
        <v>141</v>
      </c>
    </row>
    <row r="22" spans="2:3">
      <c r="B22" s="78" t="s">
        <v>218</v>
      </c>
      <c r="C22" s="78" t="s">
        <v>142</v>
      </c>
    </row>
    <row r="23" spans="2:3">
      <c r="B23" s="78" t="s">
        <v>219</v>
      </c>
      <c r="C23" s="78" t="s">
        <v>143</v>
      </c>
    </row>
    <row r="24" spans="2:3">
      <c r="B24" s="78" t="s">
        <v>220</v>
      </c>
      <c r="C24" s="78" t="s">
        <v>144</v>
      </c>
    </row>
    <row r="25" spans="2:3">
      <c r="B25" s="78" t="s">
        <v>221</v>
      </c>
      <c r="C25" s="78" t="s">
        <v>133</v>
      </c>
    </row>
    <row r="26" spans="2:3">
      <c r="B26" s="78" t="s">
        <v>222</v>
      </c>
      <c r="C26" s="78" t="s">
        <v>146</v>
      </c>
    </row>
    <row r="27" spans="2:3">
      <c r="B27" s="78" t="s">
        <v>223</v>
      </c>
      <c r="C27" s="78" t="s">
        <v>149</v>
      </c>
    </row>
    <row r="28" spans="2:3">
      <c r="B28" s="78" t="s">
        <v>224</v>
      </c>
      <c r="C28" s="78"/>
    </row>
    <row r="29" spans="2:3">
      <c r="B29" s="78" t="s">
        <v>225</v>
      </c>
      <c r="C29" s="95" t="s">
        <v>226</v>
      </c>
    </row>
    <row r="30" spans="2:3">
      <c r="B30" s="78" t="s">
        <v>227</v>
      </c>
      <c r="C30" s="78" t="s">
        <v>134</v>
      </c>
    </row>
    <row r="31" spans="2:3">
      <c r="B31" s="78" t="s">
        <v>228</v>
      </c>
      <c r="C31" s="78" t="s">
        <v>137</v>
      </c>
    </row>
    <row r="32" spans="2:3">
      <c r="B32" s="78" t="s">
        <v>229</v>
      </c>
    </row>
    <row r="33" spans="2:2">
      <c r="B33" s="78" t="s">
        <v>177</v>
      </c>
    </row>
    <row r="34" spans="2:2">
      <c r="B34" s="78" t="s">
        <v>230</v>
      </c>
    </row>
    <row r="35" spans="2:2">
      <c r="B35" s="78" t="s">
        <v>231</v>
      </c>
    </row>
    <row r="36" spans="2:2">
      <c r="B36" s="78" t="s">
        <v>232</v>
      </c>
    </row>
    <row r="37" spans="2:2">
      <c r="B37" s="78" t="s">
        <v>233</v>
      </c>
    </row>
    <row r="38" spans="2:2">
      <c r="B38" s="78" t="s">
        <v>234</v>
      </c>
    </row>
    <row r="39" spans="2:2">
      <c r="B39" s="78" t="s">
        <v>235</v>
      </c>
    </row>
    <row r="40" spans="2:2">
      <c r="B40" s="78" t="s">
        <v>236</v>
      </c>
    </row>
    <row r="41" spans="2:2">
      <c r="B41" s="78" t="s">
        <v>237</v>
      </c>
    </row>
    <row r="42" spans="2:2">
      <c r="B42" s="78" t="s">
        <v>238</v>
      </c>
    </row>
    <row r="43" spans="2:2">
      <c r="B43" s="78" t="s">
        <v>239</v>
      </c>
    </row>
    <row r="44" spans="2:2">
      <c r="B44" s="78" t="s">
        <v>240</v>
      </c>
    </row>
    <row r="45" spans="2:2">
      <c r="B45" s="78" t="s">
        <v>241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E6EB167F232946B07ACDA147480213" ma:contentTypeVersion="19" ma:contentTypeDescription="Create a new document." ma:contentTypeScope="" ma:versionID="b7386b0105c4aa187feef9e2c73fc732">
  <xsd:schema xmlns:xsd="http://www.w3.org/2001/XMLSchema" xmlns:xs="http://www.w3.org/2001/XMLSchema" xmlns:p="http://schemas.microsoft.com/office/2006/metadata/properties" xmlns:ns2="b33fab41-b111-4719-8511-9a031f75b223" xmlns:ns3="f707738f-ab86-49d2-9df0-7db447aac23e" targetNamespace="http://schemas.microsoft.com/office/2006/metadata/properties" ma:root="true" ma:fieldsID="e01371fd3ddd8f26594f3cd754f1f68b" ns2:_="" ns3:_="">
    <xsd:import namespace="b33fab41-b111-4719-8511-9a031f75b223"/>
    <xsd:import namespace="f707738f-ab86-49d2-9df0-7db447aac2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DateTim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fab41-b111-4719-8511-9a031f75b2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DateTime" ma:index="21" nillable="true" ma:displayName="Date &amp; Time" ma:format="DateOnly" ma:internalName="DateTim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61423b9-7a66-47d4-935c-0af4f83136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07738f-ab86-49d2-9df0-7db447aac23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aa26b2b-8f87-4f45-8646-5ec237dc3a84}" ma:internalName="TaxCatchAll" ma:showField="CatchAllData" ma:web="f707738f-ab86-49d2-9df0-7db447aac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3fab41-b111-4719-8511-9a031f75b223">
      <Terms xmlns="http://schemas.microsoft.com/office/infopath/2007/PartnerControls"/>
    </lcf76f155ced4ddcb4097134ff3c332f>
    <TaxCatchAll xmlns="f707738f-ab86-49d2-9df0-7db447aac23e" xsi:nil="true"/>
    <DateTime xmlns="b33fab41-b111-4719-8511-9a031f75b223" xsi:nil="true"/>
  </documentManagement>
</p:properties>
</file>

<file path=customXml/itemProps1.xml><?xml version="1.0" encoding="utf-8"?>
<ds:datastoreItem xmlns:ds="http://schemas.openxmlformats.org/officeDocument/2006/customXml" ds:itemID="{D25BA8D8-1D3F-4A87-8337-E6986A82F73C}"/>
</file>

<file path=customXml/itemProps2.xml><?xml version="1.0" encoding="utf-8"?>
<ds:datastoreItem xmlns:ds="http://schemas.openxmlformats.org/officeDocument/2006/customXml" ds:itemID="{E7D81027-F463-4F5A-A43F-63B6C06E84C1}"/>
</file>

<file path=customXml/itemProps3.xml><?xml version="1.0" encoding="utf-8"?>
<ds:datastoreItem xmlns:ds="http://schemas.openxmlformats.org/officeDocument/2006/customXml" ds:itemID="{F3C1F6F6-CCDB-48E4-9701-42A13D7EF7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Tomas Donovan</dc:creator>
  <cp:keywords/>
  <dc:description/>
  <cp:lastModifiedBy>Tomas Donovan</cp:lastModifiedBy>
  <cp:revision/>
  <dcterms:created xsi:type="dcterms:W3CDTF">2022-03-01T00:05:20Z</dcterms:created>
  <dcterms:modified xsi:type="dcterms:W3CDTF">2024-07-19T05:50:53Z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0x01010032E6EB167F232946B07ACDA147480213</vt:lpwstr>
  </property>
  <property fmtid="{D5CDD505-2E9C-101B-9397-08002B2CF9AE}" pid="3" name="MediaServiceImageTags">
    <vt:lpwstr/>
  </property>
</Properties>
</file>